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evitale\AppData\Local\Microsoft\Windows\INetCache\Content.Outlook\D0FYDNHT\"/>
    </mc:Choice>
  </mc:AlternateContent>
  <xr:revisionPtr revIDLastSave="0" documentId="13_ncr:1_{72001839-2CA9-48A8-9632-90ABF375848E}" xr6:coauthVersionLast="47" xr6:coauthVersionMax="47" xr10:uidLastSave="{00000000-0000-0000-0000-000000000000}"/>
  <bookViews>
    <workbookView xWindow="-120" yWindow="-120" windowWidth="29040" windowHeight="15840" xr2:uid="{00000000-000D-0000-FFFF-FFFF00000000}"/>
  </bookViews>
  <sheets>
    <sheet name="Consolidate PL" sheetId="6" r:id="rId1"/>
    <sheet name="Consolidated BS" sheetId="7" r:id="rId2"/>
    <sheet name="Segment" sheetId="10" r:id="rId3"/>
    <sheet name="Npl" sheetId="3" r:id="rId4"/>
    <sheet name="Disclaimer"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 i="10" l="1"/>
  <c r="AI19" i="10"/>
  <c r="AH19" i="10"/>
  <c r="AG19" i="10"/>
  <c r="AF19" i="10"/>
  <c r="AJ18" i="10"/>
  <c r="AI18" i="10"/>
  <c r="AH18" i="10"/>
  <c r="AG18" i="10"/>
  <c r="AF18" i="10"/>
  <c r="AK19" i="10" l="1"/>
  <c r="AK18" i="10"/>
  <c r="AK21" i="10" l="1"/>
  <c r="AK26" i="10"/>
  <c r="AK20" i="10"/>
  <c r="AK17" i="10"/>
  <c r="AK15" i="10"/>
  <c r="AK16" i="10"/>
  <c r="AK14" i="10"/>
  <c r="AK13" i="10"/>
  <c r="AK12" i="10"/>
  <c r="AK11" i="10"/>
  <c r="AK10" i="10"/>
  <c r="B29" i="7"/>
  <c r="B14" i="7"/>
  <c r="G12" i="6"/>
  <c r="F12" i="6"/>
  <c r="E12" i="6"/>
  <c r="D12" i="6"/>
  <c r="C12" i="6"/>
  <c r="AK22" i="10" l="1"/>
  <c r="B30" i="7"/>
  <c r="AK27" i="10"/>
  <c r="AK25" i="10"/>
  <c r="AK23" i="10" l="1"/>
  <c r="AJ14" i="10"/>
  <c r="E14" i="7" l="1"/>
  <c r="AJ21" i="10"/>
  <c r="G14" i="7" l="1"/>
  <c r="C14" i="7"/>
  <c r="AJ11" i="10"/>
  <c r="AJ12" i="10"/>
  <c r="AJ15" i="10"/>
  <c r="C29" i="7"/>
  <c r="F14" i="7"/>
  <c r="D14" i="7"/>
  <c r="C30" i="7" l="1"/>
  <c r="AJ25" i="10"/>
  <c r="AJ27" i="10" l="1"/>
  <c r="AJ26" i="10"/>
  <c r="AI27" i="10" l="1"/>
  <c r="AI26" i="10"/>
  <c r="AI25" i="10"/>
  <c r="AI15" i="10"/>
  <c r="AI14" i="10"/>
  <c r="AI11" i="10"/>
  <c r="D30" i="7"/>
  <c r="AH27" i="10" l="1"/>
  <c r="AH26" i="10"/>
  <c r="AH25" i="10"/>
  <c r="AH14" i="10"/>
  <c r="AH15" i="10" l="1"/>
  <c r="AH11" i="10"/>
  <c r="E29" i="7" l="1"/>
  <c r="E30" i="7" l="1"/>
  <c r="AG27" i="10" l="1"/>
  <c r="AG26" i="10"/>
  <c r="AG14" i="10"/>
  <c r="AG25" i="10"/>
  <c r="AG15" i="10" l="1"/>
  <c r="AG12" i="10" l="1"/>
  <c r="AG11" i="10"/>
  <c r="F29" i="7" l="1"/>
  <c r="AF26" i="10"/>
  <c r="F30" i="7" l="1"/>
  <c r="AF27" i="10"/>
  <c r="AF25" i="10"/>
  <c r="AF15" i="10" l="1"/>
  <c r="AF14" i="10"/>
  <c r="AF21" i="10" l="1"/>
  <c r="G30" i="7" l="1"/>
  <c r="AG10" i="10" l="1"/>
  <c r="AG13" i="10" l="1"/>
  <c r="AH17" i="10" l="1"/>
  <c r="AG17" i="10"/>
  <c r="AI17" i="10"/>
  <c r="AF17" i="10"/>
  <c r="AH12" i="10"/>
  <c r="AI16" i="10"/>
  <c r="AJ17" i="10"/>
  <c r="AH16" i="10"/>
  <c r="AI10" i="10"/>
  <c r="AF12" i="10" l="1"/>
  <c r="AG16" i="10"/>
  <c r="AF16" i="10"/>
  <c r="AF11" i="10"/>
  <c r="AH20" i="10"/>
  <c r="AJ13" i="10"/>
  <c r="AJ10" i="10"/>
  <c r="AI12" i="10"/>
  <c r="AG20" i="10"/>
  <c r="AH10" i="10"/>
  <c r="AJ16" i="10"/>
  <c r="AF10" i="10"/>
  <c r="AH22" i="10" l="1"/>
  <c r="AF13" i="10"/>
  <c r="AH13" i="10"/>
  <c r="AI13" i="10"/>
  <c r="AF20" i="10"/>
  <c r="AI20" i="10"/>
  <c r="AJ20" i="10"/>
  <c r="AG22" i="10"/>
  <c r="AG23" i="10" l="1"/>
  <c r="AH23" i="10"/>
  <c r="AF22" i="10"/>
  <c r="AI22" i="10"/>
  <c r="AJ22" i="10"/>
  <c r="AJ23" i="10" l="1"/>
  <c r="AF23" i="10"/>
  <c r="AI23" i="10"/>
</calcChain>
</file>

<file path=xl/sharedStrings.xml><?xml version="1.0" encoding="utf-8"?>
<sst xmlns="http://schemas.openxmlformats.org/spreadsheetml/2006/main" count="210" uniqueCount="113">
  <si>
    <t>Net interest income</t>
  </si>
  <si>
    <t>Net commission income</t>
  </si>
  <si>
    <t>Trading &amp; other revenues</t>
  </si>
  <si>
    <t xml:space="preserve">Net banking income </t>
  </si>
  <si>
    <t>-Of which PPA</t>
  </si>
  <si>
    <t xml:space="preserve">Loan loss provisions </t>
  </si>
  <si>
    <t xml:space="preserve">Operating costs </t>
  </si>
  <si>
    <t>Waiting for workout - Positions at cost</t>
  </si>
  <si>
    <t>Extrajudicial positions</t>
  </si>
  <si>
    <t xml:space="preserve">     - Ongoing attempt of recovery </t>
  </si>
  <si>
    <t xml:space="preserve">     - Non-judicial payment plans</t>
  </si>
  <si>
    <t>Judicial positions</t>
  </si>
  <si>
    <t xml:space="preserve">     - Court injunction [“precetto”] issued and foreclosure</t>
  </si>
  <si>
    <t xml:space="preserve">     - Order of assignment</t>
  </si>
  <si>
    <t xml:space="preserve">     - Secured and Corporate</t>
  </si>
  <si>
    <t>Total</t>
  </si>
  <si>
    <t xml:space="preserve">     - Court injunction and foreclosure + Order of assignment</t>
  </si>
  <si>
    <t xml:space="preserve">     - Freezed**</t>
  </si>
  <si>
    <t>* Source: management accounting data</t>
  </si>
  <si>
    <t>Data in € mln*</t>
  </si>
  <si>
    <t>GBV - €mln*</t>
  </si>
  <si>
    <t>NBV - €mln*</t>
  </si>
  <si>
    <t>P&amp;L - €mln*</t>
  </si>
  <si>
    <t>Cash - €mln*</t>
  </si>
  <si>
    <t>Net banking income</t>
  </si>
  <si>
    <t>Personnel expenses</t>
  </si>
  <si>
    <t xml:space="preserve">Net commission income </t>
  </si>
  <si>
    <t xml:space="preserve">Other components of net banking income </t>
  </si>
  <si>
    <t xml:space="preserve">Other administrative expenses </t>
  </si>
  <si>
    <t>Net allocations to provisions for risks and charges</t>
  </si>
  <si>
    <t>Net impairment losses/reversals on property, plant and equipment and intangible assets</t>
  </si>
  <si>
    <t>Other operating income/expenses</t>
  </si>
  <si>
    <t>Operating costs</t>
  </si>
  <si>
    <t>Pre-tax profit from continuing operations</t>
  </si>
  <si>
    <t>Income taxes for the period relating to continuing operations</t>
  </si>
  <si>
    <t>Profit for the period</t>
  </si>
  <si>
    <t>Profit (Loss) for the period attributable to non-controlling interests</t>
  </si>
  <si>
    <t>Profit for the period attributable to the Parent company</t>
  </si>
  <si>
    <t xml:space="preserve">3rd Q </t>
  </si>
  <si>
    <t xml:space="preserve">2nd Q </t>
  </si>
  <si>
    <t>1st Q</t>
  </si>
  <si>
    <t>ASSETS</t>
  </si>
  <si>
    <t>Intangible assets</t>
  </si>
  <si>
    <t>Other assets</t>
  </si>
  <si>
    <t xml:space="preserve">Other financial assets mandatorily measured at fair value through profit or loss </t>
  </si>
  <si>
    <t>Financial assets measured at fair value through other comprehensive income</t>
  </si>
  <si>
    <t>Receivables due from customers measured at amortised cost</t>
  </si>
  <si>
    <t xml:space="preserve">Property, plant and equipment </t>
  </si>
  <si>
    <t xml:space="preserve">Tax assets </t>
  </si>
  <si>
    <t>Total assets</t>
  </si>
  <si>
    <t>LIABILITIES AND EQUITY</t>
  </si>
  <si>
    <t xml:space="preserve">Payables due to banks measured at amortised cost </t>
  </si>
  <si>
    <t xml:space="preserve">Payables due to customers measured at amortised cost </t>
  </si>
  <si>
    <t xml:space="preserve">Debt securities issued </t>
  </si>
  <si>
    <t xml:space="preserve">Tax liabilities </t>
  </si>
  <si>
    <t>Other liabilities</t>
  </si>
  <si>
    <t>Group equity:</t>
  </si>
  <si>
    <t>- Share capital, share premiums and reserves</t>
  </si>
  <si>
    <t xml:space="preserve"> - Net profit attributable to the Parent company</t>
  </si>
  <si>
    <t>Total liabilities and equity</t>
  </si>
  <si>
    <t>30.09</t>
  </si>
  <si>
    <t>30.06</t>
  </si>
  <si>
    <t>31.03</t>
  </si>
  <si>
    <t>31.12</t>
  </si>
  <si>
    <t>CONSOLIDATED INCOME STATEMENT: RECLASSIFIED QUARTERLY EVOLUTION</t>
  </si>
  <si>
    <t xml:space="preserve">CONSOLIDATED STATEMENT OF FINANCIAL POSITION: QUARTERLY EVOLUTION </t>
  </si>
  <si>
    <r>
      <t>Net income</t>
    </r>
    <r>
      <rPr>
        <b/>
        <vertAlign val="superscript"/>
        <sz val="10"/>
        <color rgb="FF002060"/>
        <rFont val="Roboto"/>
      </rPr>
      <t xml:space="preserve"> </t>
    </r>
  </si>
  <si>
    <r>
      <t>RWA</t>
    </r>
    <r>
      <rPr>
        <b/>
        <vertAlign val="superscript"/>
        <sz val="10"/>
        <color rgb="FF002060"/>
        <rFont val="Roboto"/>
      </rPr>
      <t xml:space="preserve"> </t>
    </r>
    <r>
      <rPr>
        <i/>
        <vertAlign val="superscript"/>
        <sz val="10"/>
        <color rgb="FF002060"/>
        <rFont val="Roboto"/>
      </rPr>
      <t>1</t>
    </r>
  </si>
  <si>
    <r>
      <t>Allocated capital</t>
    </r>
    <r>
      <rPr>
        <b/>
        <vertAlign val="superscript"/>
        <sz val="10"/>
        <color rgb="FF002060"/>
        <rFont val="Roboto"/>
      </rPr>
      <t xml:space="preserve"> </t>
    </r>
    <r>
      <rPr>
        <i/>
        <vertAlign val="superscript"/>
        <sz val="10"/>
        <color rgb="FF002060"/>
        <rFont val="Roboto"/>
      </rPr>
      <t>2</t>
    </r>
  </si>
  <si>
    <r>
      <t>Net income</t>
    </r>
    <r>
      <rPr>
        <b/>
        <vertAlign val="superscript"/>
        <sz val="10"/>
        <color rgb="FF002060"/>
        <rFont val="Roboto"/>
      </rPr>
      <t xml:space="preserve"> %</t>
    </r>
  </si>
  <si>
    <t>The information and opinions contained in this excel are provided as at the date hereof and are subject to change without notice. Neither this excel nor any part of it nor the fact of its distribution may form the basis of, or be relied on or in connection with, any contract or investment decision. 
The information, statements and opinions contained in this excel are for information purposes only and do not constitute a public offer under any applicable legislation or an offer to sell or solicitation of an offer to purchase or subscribe for securities or financial instruments or any advice or recommendation with respect to such securities or other financial instruments. None of the securities referred to herein have been, or will be, registered under the U.S. Securities Act of 1933, as amended, or the securities laws of any state or other jurisdiction of the United States or in Australia, Canada or Japan or any other jurisdiction where such an offer or solicitation would be unlawful (the “Other Countries”), and there will be no public offer of any such securities in the United States. This excel does not constitute or form a part of any offer or solicitation to purchase or subscribe for securities in the United States or the Other Countries. 
Neither the Company nor any member of Banca Ifis nor any of its or their respective representatives directors or employees accept any liability whatsoever in connection with this excel or any of its contents or in relation to any loss arising from its use or from any reliance placed upon it</t>
  </si>
  <si>
    <t>Customer Loans*</t>
  </si>
  <si>
    <t xml:space="preserve">**Other Judicial positions  </t>
  </si>
  <si>
    <t>***Does not include customer loans (invoices to be issued) related to Ifis NPL Servicing third parties servicing activities</t>
  </si>
  <si>
    <t>*Source: management accounting data</t>
  </si>
  <si>
    <t>Net income attributable to non-controlling interests</t>
  </si>
  <si>
    <t>Net income attributable to the Parent company</t>
  </si>
  <si>
    <t>(1) RWA Credit and counterparty risk only. It excludes RWA from operating, market risks and CVA;</t>
  </si>
  <si>
    <t xml:space="preserve"> (2) RWA (Credit and counterparty risk only) x CET1.</t>
  </si>
  <si>
    <t>YEAR 2021</t>
  </si>
  <si>
    <t>1Q21</t>
  </si>
  <si>
    <t>1Q 21</t>
  </si>
  <si>
    <t>2Q21</t>
  </si>
  <si>
    <t>2Q 21</t>
  </si>
  <si>
    <t>3Q21</t>
  </si>
  <si>
    <t>3Q 21</t>
  </si>
  <si>
    <t xml:space="preserve">In the following statements, net impairment losses/reversals on receivables of the Npl Segment were reclassified to interest receivable and similar income to the extent to which they represent </t>
  </si>
  <si>
    <t xml:space="preserve">the operations of this business and are an integral part of the return on the investment. 
</t>
  </si>
  <si>
    <t xml:space="preserve">4rd Q </t>
  </si>
  <si>
    <t>4Q21</t>
  </si>
  <si>
    <t>4Q 21</t>
  </si>
  <si>
    <t>YEAR 2022</t>
  </si>
  <si>
    <t>2021 consolidated financial statements are the ones compared with 2022 and included in 2022 consolidated reports</t>
  </si>
  <si>
    <t>1Q 22</t>
  </si>
  <si>
    <t>Npl</t>
  </si>
  <si>
    <t>Factoring</t>
  </si>
  <si>
    <t>Leasing</t>
  </si>
  <si>
    <t>Corp. Banking  &amp; Lending</t>
  </si>
  <si>
    <t>Non core &amp; G&amp;S</t>
  </si>
  <si>
    <t>Consolidated</t>
  </si>
  <si>
    <t>1Q22</t>
  </si>
  <si>
    <r>
      <t xml:space="preserve">Starting from January 2022, Capitalfin has been reclassified from Non core &amp; G&amp;S into Corporate Banking and </t>
    </r>
    <r>
      <rPr>
        <sz val="10"/>
        <color rgb="FF000A51"/>
        <rFont val="Roboto"/>
      </rPr>
      <t xml:space="preserve">Lending. All </t>
    </r>
    <r>
      <rPr>
        <sz val="10"/>
        <color rgb="FF002060"/>
        <rFont val="Roboto"/>
      </rPr>
      <t>2021 information provided consider this re-allocation.</t>
    </r>
  </si>
  <si>
    <t>Cash and cash equivalents*</t>
  </si>
  <si>
    <t>*The data for period prior to 31.12.2021 (prior to the reclassification required by Circular 262 on "Cash and cash equivalents" required from 31.12.2021)  are those originally published</t>
  </si>
  <si>
    <t>n.a.</t>
  </si>
  <si>
    <t>Receivables due from banks measured at amortised cost*</t>
  </si>
  <si>
    <t>For this reason too, apart from the specific operations, the effects of an analysis performed also in response to the Covid-19 pandemic, have been classified amongst value adjustments.In addition:
1) Operating costs exclude “Net allocations to provisions for risks and charges” 
2) Loan loss provisions include:
- “Net provisions for unfunded commitments and guarantees”;  
- “Profit (loss) from sale of loans measured at amortised cost (excluding Npl Segment)”</t>
  </si>
  <si>
    <t>Loan loss provisions</t>
  </si>
  <si>
    <t>Net banking income - LLP</t>
  </si>
  <si>
    <t>Value adjustments of goodwill</t>
  </si>
  <si>
    <t>Gains (Losses) on disposal of investments</t>
  </si>
  <si>
    <t>2Q22</t>
  </si>
  <si>
    <t>2Q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</si>
</sst>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_-* #,##0_-;\-* #,##0_-;_-* &quot;-&quot;??_-;_-@_-"/>
    <numFmt numFmtId="166" formatCode="_-* #,##0.000_-;\-* #,##0.000_-;_-* &quot;-&quot;??_-;_-@_-"/>
    <numFmt numFmtId="167" formatCode="#,##0.0;\ \(#,##0.0\)"/>
    <numFmt numFmtId="168" formatCode="#,##0.00000000000"/>
  </numFmts>
  <fonts count="23" x14ac:knownFonts="1">
    <font>
      <sz val="11"/>
      <color theme="1"/>
      <name val="Calibri"/>
      <family val="2"/>
      <scheme val="minor"/>
    </font>
    <font>
      <sz val="11"/>
      <color theme="1"/>
      <name val="Calibri"/>
      <family val="2"/>
      <scheme val="minor"/>
    </font>
    <font>
      <sz val="10"/>
      <color theme="1"/>
      <name val="Century Gothic"/>
      <family val="2"/>
    </font>
    <font>
      <sz val="10"/>
      <color rgb="FF002060"/>
      <name val="Roboto"/>
    </font>
    <font>
      <b/>
      <sz val="10"/>
      <color rgb="FF002060"/>
      <name val="Roboto"/>
    </font>
    <font>
      <sz val="7"/>
      <color rgb="FF001564"/>
      <name val="Roboto"/>
    </font>
    <font>
      <b/>
      <sz val="10"/>
      <color theme="0"/>
      <name val="Roboto"/>
    </font>
    <font>
      <sz val="10"/>
      <color theme="1"/>
      <name val="Roboto"/>
    </font>
    <font>
      <b/>
      <sz val="10"/>
      <color theme="1"/>
      <name val="Roboto"/>
    </font>
    <font>
      <i/>
      <sz val="10"/>
      <color rgb="FF002060"/>
      <name val="Roboto"/>
    </font>
    <font>
      <b/>
      <sz val="10"/>
      <color rgb="FFFFFFFF"/>
      <name val="Roboto"/>
    </font>
    <font>
      <b/>
      <vertAlign val="superscript"/>
      <sz val="10"/>
      <color rgb="FF002060"/>
      <name val="Roboto"/>
    </font>
    <font>
      <sz val="10"/>
      <name val="Roboto"/>
    </font>
    <font>
      <i/>
      <vertAlign val="superscript"/>
      <sz val="10"/>
      <color rgb="FF002060"/>
      <name val="Roboto"/>
    </font>
    <font>
      <sz val="10"/>
      <color rgb="FF001564"/>
      <name val="Roboto"/>
    </font>
    <font>
      <sz val="10"/>
      <color theme="1"/>
      <name val="Raavi"/>
      <family val="2"/>
    </font>
    <font>
      <sz val="10"/>
      <color rgb="FF000A51"/>
      <name val="Roboto"/>
    </font>
    <font>
      <b/>
      <sz val="12"/>
      <color rgb="FFFFFFFF"/>
      <name val="Roboto"/>
    </font>
    <font>
      <sz val="11"/>
      <color theme="1"/>
      <name val="Roboto"/>
    </font>
    <font>
      <b/>
      <sz val="11"/>
      <color rgb="FF000000"/>
      <name val="Roboto"/>
    </font>
    <font>
      <sz val="11"/>
      <color rgb="FF000000"/>
      <name val="Roboto"/>
    </font>
    <font>
      <sz val="9"/>
      <color rgb="FF002060"/>
      <name val="Roboto"/>
    </font>
    <font>
      <sz val="9"/>
      <color theme="1"/>
      <name val="Roboto"/>
    </font>
  </fonts>
  <fills count="14">
    <fill>
      <patternFill patternType="none"/>
    </fill>
    <fill>
      <patternFill patternType="gray125"/>
    </fill>
    <fill>
      <patternFill patternType="solid">
        <fgColor rgb="FF3B79B9"/>
        <bgColor indexed="64"/>
      </patternFill>
    </fill>
    <fill>
      <patternFill patternType="solid">
        <fgColor theme="0" tint="-0.14999847407452621"/>
        <bgColor indexed="64"/>
      </patternFill>
    </fill>
    <fill>
      <patternFill patternType="solid">
        <fgColor rgb="FFA4D7B3"/>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0F0"/>
        <bgColor indexed="64"/>
      </patternFill>
    </fill>
    <fill>
      <patternFill patternType="solid">
        <fgColor rgb="FF7030A0"/>
        <bgColor indexed="64"/>
      </patternFill>
    </fill>
  </fills>
  <borders count="39">
    <border>
      <left/>
      <right/>
      <top/>
      <bottom/>
      <diagonal/>
    </border>
    <border>
      <left/>
      <right/>
      <top style="thin">
        <color rgb="FF3B79B9"/>
      </top>
      <bottom style="thin">
        <color rgb="FF3B79B9"/>
      </bottom>
      <diagonal/>
    </border>
    <border>
      <left/>
      <right/>
      <top style="thin">
        <color rgb="FF3B79B9"/>
      </top>
      <bottom/>
      <diagonal/>
    </border>
    <border>
      <left/>
      <right/>
      <top/>
      <bottom style="thin">
        <color rgb="FF3B79B9"/>
      </bottom>
      <diagonal/>
    </border>
    <border>
      <left/>
      <right/>
      <top/>
      <bottom style="dotted">
        <color rgb="FF000000"/>
      </bottom>
      <diagonal/>
    </border>
    <border>
      <left/>
      <right/>
      <top style="dotted">
        <color rgb="FF000000"/>
      </top>
      <bottom style="dotted">
        <color rgb="FF000000"/>
      </bottom>
      <diagonal/>
    </border>
    <border>
      <left/>
      <right/>
      <top style="dotted">
        <color auto="1"/>
      </top>
      <bottom style="dotted">
        <color auto="1"/>
      </bottom>
      <diagonal/>
    </border>
    <border>
      <left/>
      <right/>
      <top style="dotted">
        <color rgb="FF000000"/>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3B79B9"/>
      </top>
      <bottom style="thin">
        <color rgb="FF3B79B9"/>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rgb="FF3B79B9"/>
      </top>
      <bottom style="thin">
        <color rgb="FF3B79B9"/>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5" fillId="0" borderId="0" xfId="0" applyFont="1" applyAlignment="1">
      <alignment horizontal="left" vertical="center" readingOrder="1"/>
    </xf>
    <xf numFmtId="0" fontId="7" fillId="0" borderId="0" xfId="0" applyFont="1"/>
    <xf numFmtId="0" fontId="7" fillId="0" borderId="0" xfId="0" applyFont="1" applyAlignment="1">
      <alignment wrapText="1"/>
    </xf>
    <xf numFmtId="3" fontId="7" fillId="0" borderId="0" xfId="0" applyNumberFormat="1" applyFont="1"/>
    <xf numFmtId="3" fontId="7" fillId="0" borderId="0" xfId="0" applyNumberFormat="1" applyFont="1" applyAlignment="1">
      <alignment wrapText="1"/>
    </xf>
    <xf numFmtId="3" fontId="3" fillId="0" borderId="10" xfId="0" applyNumberFormat="1" applyFont="1" applyBorder="1"/>
    <xf numFmtId="3" fontId="8" fillId="0" borderId="0" xfId="0" applyNumberFormat="1" applyFont="1" applyAlignment="1">
      <alignment wrapText="1"/>
    </xf>
    <xf numFmtId="0" fontId="4" fillId="3" borderId="9" xfId="0" applyFont="1" applyFill="1" applyBorder="1" applyAlignment="1">
      <alignment horizontal="right"/>
    </xf>
    <xf numFmtId="165" fontId="3" fillId="0" borderId="10" xfId="1" applyNumberFormat="1" applyFont="1" applyFill="1" applyBorder="1"/>
    <xf numFmtId="165" fontId="3" fillId="10" borderId="10" xfId="1" applyNumberFormat="1" applyFont="1" applyFill="1" applyBorder="1"/>
    <xf numFmtId="0" fontId="14" fillId="0" borderId="0" xfId="0" applyFont="1" applyAlignment="1">
      <alignment horizontal="left" vertical="center" readingOrder="1"/>
    </xf>
    <xf numFmtId="0" fontId="3" fillId="0" borderId="0" xfId="0" applyFont="1" applyAlignment="1">
      <alignment horizontal="left" vertical="center" readingOrder="1"/>
    </xf>
    <xf numFmtId="0" fontId="3" fillId="0" borderId="0" xfId="0" applyFont="1"/>
    <xf numFmtId="0" fontId="3" fillId="0" borderId="0" xfId="0" applyFont="1" applyAlignment="1">
      <alignment horizontal="right"/>
    </xf>
    <xf numFmtId="164" fontId="3" fillId="5" borderId="3" xfId="1" applyNumberFormat="1" applyFont="1" applyFill="1" applyBorder="1" applyAlignment="1">
      <alignment horizontal="left" vertical="center" readingOrder="1"/>
    </xf>
    <xf numFmtId="164" fontId="4" fillId="6" borderId="1" xfId="1" applyNumberFormat="1" applyFont="1" applyFill="1" applyBorder="1" applyAlignment="1">
      <alignment horizontal="left" vertical="center" readingOrder="1"/>
    </xf>
    <xf numFmtId="164" fontId="9" fillId="5" borderId="1" xfId="1" applyNumberFormat="1" applyFont="1" applyFill="1" applyBorder="1" applyAlignment="1">
      <alignment horizontal="left" vertical="center" readingOrder="1"/>
    </xf>
    <xf numFmtId="164" fontId="3" fillId="5" borderId="1" xfId="1" applyNumberFormat="1" applyFont="1" applyFill="1" applyBorder="1" applyAlignment="1">
      <alignment horizontal="left" vertical="center" readingOrder="1"/>
    </xf>
    <xf numFmtId="0" fontId="3" fillId="5" borderId="2" xfId="0" applyFont="1" applyFill="1" applyBorder="1" applyAlignment="1">
      <alignment horizontal="left" vertical="center" readingOrder="1"/>
    </xf>
    <xf numFmtId="9" fontId="12" fillId="5" borderId="1" xfId="3" applyFont="1" applyFill="1" applyBorder="1" applyAlignment="1">
      <alignment vertical="center"/>
    </xf>
    <xf numFmtId="0" fontId="4" fillId="5" borderId="1" xfId="0" applyFont="1" applyFill="1" applyBorder="1" applyAlignment="1">
      <alignment horizontal="left" vertical="center" readingOrder="1"/>
    </xf>
    <xf numFmtId="0" fontId="4" fillId="0" borderId="1" xfId="0" applyFont="1" applyBorder="1" applyAlignment="1">
      <alignment horizontal="left" vertical="center" readingOrder="1"/>
    </xf>
    <xf numFmtId="0" fontId="10" fillId="4" borderId="8" xfId="0" applyFont="1" applyFill="1" applyBorder="1" applyAlignment="1">
      <alignment horizontal="center" vertical="center" wrapText="1" readingOrder="1"/>
    </xf>
    <xf numFmtId="0" fontId="6" fillId="11" borderId="8" xfId="0" applyFont="1" applyFill="1" applyBorder="1" applyAlignment="1">
      <alignment horizontal="center"/>
    </xf>
    <xf numFmtId="0" fontId="6" fillId="12" borderId="8" xfId="0" applyFont="1" applyFill="1" applyBorder="1" applyAlignment="1">
      <alignment horizontal="center"/>
    </xf>
    <xf numFmtId="0" fontId="6" fillId="13" borderId="8" xfId="0" applyFont="1" applyFill="1" applyBorder="1" applyAlignment="1">
      <alignment horizontal="center"/>
    </xf>
    <xf numFmtId="0" fontId="6" fillId="13" borderId="18" xfId="0" applyFont="1" applyFill="1" applyBorder="1" applyAlignment="1">
      <alignment horizontal="center"/>
    </xf>
    <xf numFmtId="9" fontId="4" fillId="6" borderId="1" xfId="3" applyFont="1" applyFill="1" applyBorder="1" applyAlignment="1">
      <alignment horizontal="left" vertical="center" readingOrder="1"/>
    </xf>
    <xf numFmtId="9" fontId="4" fillId="6" borderId="1" xfId="3" applyFont="1" applyFill="1" applyBorder="1" applyAlignment="1">
      <alignment horizontal="right" vertical="center" readingOrder="1"/>
    </xf>
    <xf numFmtId="165" fontId="3" fillId="0" borderId="0" xfId="1" applyNumberFormat="1" applyFont="1" applyBorder="1"/>
    <xf numFmtId="165" fontId="3" fillId="0" borderId="0" xfId="1" applyNumberFormat="1" applyFont="1" applyFill="1" applyBorder="1" applyAlignment="1">
      <alignment horizontal="right"/>
    </xf>
    <xf numFmtId="165" fontId="4" fillId="3" borderId="0" xfId="1" applyNumberFormat="1" applyFont="1" applyFill="1" applyBorder="1" applyAlignment="1">
      <alignment horizontal="right" vertical="center"/>
    </xf>
    <xf numFmtId="165" fontId="4" fillId="8" borderId="0" xfId="1" applyNumberFormat="1" applyFont="1" applyFill="1" applyBorder="1" applyAlignment="1">
      <alignment horizontal="right" vertical="center"/>
    </xf>
    <xf numFmtId="165" fontId="4" fillId="3" borderId="6" xfId="1" applyNumberFormat="1" applyFont="1" applyFill="1" applyBorder="1" applyAlignment="1">
      <alignment horizontal="right" vertical="center"/>
    </xf>
    <xf numFmtId="165" fontId="3" fillId="0" borderId="0" xfId="1" applyNumberFormat="1" applyFont="1" applyFill="1" applyBorder="1"/>
    <xf numFmtId="165" fontId="4" fillId="6" borderId="1" xfId="1" applyNumberFormat="1" applyFont="1" applyFill="1" applyBorder="1" applyAlignment="1">
      <alignment horizontal="left" vertical="center" readingOrder="1"/>
    </xf>
    <xf numFmtId="0" fontId="15" fillId="0" borderId="0" xfId="0" applyFont="1"/>
    <xf numFmtId="0" fontId="17" fillId="9" borderId="0" xfId="0" applyFont="1" applyFill="1" applyAlignment="1">
      <alignment horizontal="left" vertical="center" readingOrder="1"/>
    </xf>
    <xf numFmtId="0" fontId="17" fillId="9" borderId="0" xfId="0" applyFont="1" applyFill="1" applyAlignment="1">
      <alignment horizontal="right" vertical="center" readingOrder="1"/>
    </xf>
    <xf numFmtId="0" fontId="18" fillId="0" borderId="0" xfId="0" applyFont="1"/>
    <xf numFmtId="0" fontId="19" fillId="0" borderId="4" xfId="0" applyFont="1" applyBorder="1" applyAlignment="1">
      <alignment horizontal="left" vertical="center" readingOrder="1"/>
    </xf>
    <xf numFmtId="0" fontId="19" fillId="6" borderId="5" xfId="0" applyFont="1" applyFill="1" applyBorder="1" applyAlignment="1">
      <alignment horizontal="left" vertical="center" readingOrder="1"/>
    </xf>
    <xf numFmtId="0" fontId="20" fillId="0" borderId="5" xfId="0" applyFont="1" applyBorder="1" applyAlignment="1">
      <alignment horizontal="left" vertical="center" readingOrder="1"/>
    </xf>
    <xf numFmtId="0" fontId="20" fillId="0" borderId="7" xfId="0" applyFont="1" applyBorder="1" applyAlignment="1">
      <alignment horizontal="left" vertical="center" readingOrder="1"/>
    </xf>
    <xf numFmtId="0" fontId="19" fillId="7" borderId="0" xfId="0" applyFont="1" applyFill="1" applyAlignment="1">
      <alignment horizontal="left" vertical="center" readingOrder="1"/>
    </xf>
    <xf numFmtId="0" fontId="18" fillId="0" borderId="0" xfId="0" applyFont="1" applyAlignment="1">
      <alignment horizontal="right"/>
    </xf>
    <xf numFmtId="0" fontId="18" fillId="0" borderId="8" xfId="0" applyFont="1" applyBorder="1" applyAlignment="1">
      <alignment horizontal="right"/>
    </xf>
    <xf numFmtId="165" fontId="17" fillId="9" borderId="0" xfId="1" applyNumberFormat="1" applyFont="1" applyFill="1" applyAlignment="1">
      <alignment horizontal="right" vertical="center" readingOrder="1"/>
    </xf>
    <xf numFmtId="165" fontId="18" fillId="0" borderId="0" xfId="1" applyNumberFormat="1" applyFont="1" applyAlignment="1">
      <alignment horizontal="right"/>
    </xf>
    <xf numFmtId="0" fontId="18" fillId="10" borderId="0" xfId="0" applyFont="1" applyFill="1" applyAlignment="1">
      <alignment wrapText="1"/>
    </xf>
    <xf numFmtId="166" fontId="18" fillId="0" borderId="0" xfId="0" applyNumberFormat="1" applyFont="1"/>
    <xf numFmtId="165" fontId="18" fillId="0" borderId="0" xfId="0" applyNumberFormat="1" applyFont="1" applyAlignment="1">
      <alignment horizontal="right"/>
    </xf>
    <xf numFmtId="165" fontId="4" fillId="3" borderId="1" xfId="1" applyNumberFormat="1" applyFont="1" applyFill="1" applyBorder="1" applyAlignment="1">
      <alignment horizontal="left" vertical="center" readingOrder="1"/>
    </xf>
    <xf numFmtId="0" fontId="18" fillId="0" borderId="17" xfId="0" applyFont="1" applyBorder="1"/>
    <xf numFmtId="0" fontId="18" fillId="0" borderId="18" xfId="0" applyFont="1" applyBorder="1" applyAlignment="1">
      <alignment horizontal="right"/>
    </xf>
    <xf numFmtId="0" fontId="10" fillId="4" borderId="17" xfId="0" applyFont="1" applyFill="1" applyBorder="1" applyAlignment="1">
      <alignment horizontal="center" vertical="center" wrapText="1" readingOrder="1"/>
    </xf>
    <xf numFmtId="0" fontId="10" fillId="4" borderId="18" xfId="0" applyFont="1" applyFill="1" applyBorder="1" applyAlignment="1">
      <alignment horizontal="center" vertical="center" wrapText="1" readingOrder="1"/>
    </xf>
    <xf numFmtId="165" fontId="3" fillId="0" borderId="20" xfId="1" applyNumberFormat="1" applyFont="1" applyBorder="1"/>
    <xf numFmtId="165" fontId="4" fillId="6" borderId="22" xfId="1" applyNumberFormat="1" applyFont="1" applyFill="1" applyBorder="1" applyAlignment="1">
      <alignment horizontal="left" vertical="center" readingOrder="1"/>
    </xf>
    <xf numFmtId="9" fontId="4" fillId="6" borderId="22" xfId="3" applyFont="1" applyFill="1" applyBorder="1" applyAlignment="1">
      <alignment horizontal="right" vertical="center" readingOrder="1"/>
    </xf>
    <xf numFmtId="0" fontId="3" fillId="0" borderId="20" xfId="0" applyFont="1" applyBorder="1"/>
    <xf numFmtId="0" fontId="6" fillId="11" borderId="17" xfId="0" applyFont="1" applyFill="1" applyBorder="1" applyAlignment="1">
      <alignment horizontal="center"/>
    </xf>
    <xf numFmtId="0" fontId="6" fillId="12" borderId="17" xfId="0" applyFont="1" applyFill="1" applyBorder="1" applyAlignment="1">
      <alignment horizontal="center"/>
    </xf>
    <xf numFmtId="0" fontId="6" fillId="12" borderId="18" xfId="0" applyFont="1" applyFill="1" applyBorder="1" applyAlignment="1">
      <alignment horizontal="center"/>
    </xf>
    <xf numFmtId="0" fontId="6" fillId="13" borderId="17" xfId="0" applyFont="1" applyFill="1" applyBorder="1" applyAlignment="1">
      <alignment horizontal="center"/>
    </xf>
    <xf numFmtId="165" fontId="3" fillId="0" borderId="20" xfId="1" applyNumberFormat="1" applyFont="1" applyFill="1" applyBorder="1"/>
    <xf numFmtId="165" fontId="3" fillId="0" borderId="21" xfId="1" applyNumberFormat="1" applyFont="1" applyFill="1" applyBorder="1"/>
    <xf numFmtId="165" fontId="3" fillId="0" borderId="14" xfId="1" applyNumberFormat="1" applyFont="1" applyFill="1" applyBorder="1"/>
    <xf numFmtId="0" fontId="4" fillId="3" borderId="26" xfId="0" applyFont="1" applyFill="1" applyBorder="1" applyAlignment="1">
      <alignment horizontal="right"/>
    </xf>
    <xf numFmtId="0" fontId="4" fillId="3" borderId="27" xfId="0" applyFont="1" applyFill="1" applyBorder="1" applyAlignment="1">
      <alignment horizontal="right"/>
    </xf>
    <xf numFmtId="0" fontId="6" fillId="9" borderId="34" xfId="0" applyFont="1" applyFill="1" applyBorder="1" applyAlignment="1">
      <alignment vertical="center" wrapText="1"/>
    </xf>
    <xf numFmtId="0" fontId="4" fillId="3" borderId="35" xfId="0" applyFont="1" applyFill="1" applyBorder="1"/>
    <xf numFmtId="3" fontId="4" fillId="0" borderId="36" xfId="0" applyNumberFormat="1" applyFont="1" applyBorder="1"/>
    <xf numFmtId="3" fontId="4" fillId="10" borderId="36" xfId="0" applyNumberFormat="1" applyFont="1" applyFill="1" applyBorder="1"/>
    <xf numFmtId="3" fontId="3" fillId="0" borderId="36" xfId="0" applyNumberFormat="1" applyFont="1" applyBorder="1"/>
    <xf numFmtId="3" fontId="3" fillId="10" borderId="36" xfId="0" applyNumberFormat="1" applyFont="1" applyFill="1" applyBorder="1"/>
    <xf numFmtId="3" fontId="3" fillId="10" borderId="36" xfId="0" applyNumberFormat="1" applyFont="1" applyFill="1" applyBorder="1" applyAlignment="1">
      <alignment wrapText="1"/>
    </xf>
    <xf numFmtId="0" fontId="3" fillId="0" borderId="36" xfId="0" applyFont="1" applyBorder="1" applyAlignment="1">
      <alignment wrapText="1"/>
    </xf>
    <xf numFmtId="3" fontId="4" fillId="10" borderId="37" xfId="0" applyNumberFormat="1" applyFont="1" applyFill="1" applyBorder="1"/>
    <xf numFmtId="3" fontId="3" fillId="0" borderId="10" xfId="0" applyNumberFormat="1" applyFont="1" applyBorder="1" applyAlignment="1">
      <alignment horizontal="right"/>
    </xf>
    <xf numFmtId="3" fontId="3" fillId="0" borderId="28" xfId="0" applyNumberFormat="1" applyFont="1" applyBorder="1"/>
    <xf numFmtId="3" fontId="3" fillId="0" borderId="29" xfId="0" applyNumberFormat="1" applyFont="1" applyBorder="1"/>
    <xf numFmtId="3" fontId="3" fillId="0" borderId="29" xfId="0" applyNumberFormat="1" applyFont="1" applyBorder="1" applyAlignment="1">
      <alignment horizontal="right"/>
    </xf>
    <xf numFmtId="165" fontId="3" fillId="10" borderId="28" xfId="1" applyNumberFormat="1" applyFont="1" applyFill="1" applyBorder="1"/>
    <xf numFmtId="165" fontId="3" fillId="10" borderId="29" xfId="1" applyNumberFormat="1" applyFont="1" applyFill="1" applyBorder="1"/>
    <xf numFmtId="165" fontId="3" fillId="0" borderId="28" xfId="1" applyNumberFormat="1" applyFont="1" applyFill="1" applyBorder="1"/>
    <xf numFmtId="165" fontId="3" fillId="0" borderId="29" xfId="1" applyNumberFormat="1" applyFont="1" applyFill="1" applyBorder="1"/>
    <xf numFmtId="3" fontId="4" fillId="10" borderId="30" xfId="0" applyNumberFormat="1" applyFont="1" applyFill="1" applyBorder="1"/>
    <xf numFmtId="3" fontId="4" fillId="10" borderId="31" xfId="0" applyNumberFormat="1" applyFont="1" applyFill="1" applyBorder="1"/>
    <xf numFmtId="3" fontId="4" fillId="10" borderId="33" xfId="0" applyNumberFormat="1" applyFont="1" applyFill="1" applyBorder="1"/>
    <xf numFmtId="0" fontId="21" fillId="0" borderId="0" xfId="0" applyFont="1"/>
    <xf numFmtId="0" fontId="22" fillId="0" borderId="0" xfId="0" applyFont="1"/>
    <xf numFmtId="3" fontId="4" fillId="0" borderId="36" xfId="0" applyNumberFormat="1" applyFont="1" applyBorder="1" applyAlignment="1">
      <alignment wrapText="1"/>
    </xf>
    <xf numFmtId="3" fontId="3" fillId="0" borderId="36" xfId="0" applyNumberFormat="1" applyFont="1" applyBorder="1" applyAlignment="1">
      <alignment wrapText="1"/>
    </xf>
    <xf numFmtId="3" fontId="9" fillId="10" borderId="36" xfId="0" applyNumberFormat="1" applyFont="1" applyFill="1" applyBorder="1" applyAlignment="1">
      <alignment wrapText="1"/>
    </xf>
    <xf numFmtId="3" fontId="9" fillId="0" borderId="36" xfId="0" applyNumberFormat="1" applyFont="1" applyBorder="1" applyAlignment="1">
      <alignment wrapText="1"/>
    </xf>
    <xf numFmtId="43" fontId="3" fillId="0" borderId="20" xfId="1" applyFont="1" applyBorder="1"/>
    <xf numFmtId="43" fontId="3" fillId="0" borderId="0" xfId="1" applyFont="1" applyBorder="1"/>
    <xf numFmtId="167" fontId="3" fillId="0" borderId="28" xfId="0" applyNumberFormat="1" applyFont="1" applyBorder="1" applyAlignment="1">
      <alignment horizontal="right" vertical="center"/>
    </xf>
    <xf numFmtId="167" fontId="3" fillId="0" borderId="10" xfId="0" applyNumberFormat="1" applyFont="1" applyBorder="1" applyAlignment="1">
      <alignment horizontal="right" vertical="center"/>
    </xf>
    <xf numFmtId="167" fontId="3" fillId="0" borderId="16" xfId="0" applyNumberFormat="1" applyFont="1" applyBorder="1" applyAlignment="1">
      <alignment horizontal="right" vertical="center"/>
    </xf>
    <xf numFmtId="167" fontId="3" fillId="0" borderId="29" xfId="0" applyNumberFormat="1" applyFont="1" applyBorder="1" applyAlignment="1">
      <alignment horizontal="right" vertical="center"/>
    </xf>
    <xf numFmtId="167" fontId="3" fillId="10" borderId="28" xfId="0" applyNumberFormat="1" applyFont="1" applyFill="1" applyBorder="1" applyAlignment="1">
      <alignment horizontal="right" vertical="center"/>
    </xf>
    <xf numFmtId="167" fontId="3" fillId="10" borderId="10" xfId="0" applyNumberFormat="1" applyFont="1" applyFill="1" applyBorder="1" applyAlignment="1">
      <alignment horizontal="right" vertical="center"/>
    </xf>
    <xf numFmtId="167" fontId="3" fillId="10" borderId="16" xfId="0" applyNumberFormat="1" applyFont="1" applyFill="1" applyBorder="1" applyAlignment="1">
      <alignment horizontal="right" vertical="center"/>
    </xf>
    <xf numFmtId="167" fontId="3" fillId="10" borderId="29" xfId="0" applyNumberFormat="1" applyFont="1" applyFill="1" applyBorder="1" applyAlignment="1">
      <alignment horizontal="right" vertical="center"/>
    </xf>
    <xf numFmtId="167" fontId="4" fillId="10" borderId="28" xfId="0" applyNumberFormat="1" applyFont="1" applyFill="1" applyBorder="1" applyAlignment="1">
      <alignment horizontal="right" vertical="center"/>
    </xf>
    <xf numFmtId="167" fontId="4" fillId="10" borderId="10" xfId="0" applyNumberFormat="1" applyFont="1" applyFill="1" applyBorder="1" applyAlignment="1">
      <alignment horizontal="right" vertical="center"/>
    </xf>
    <xf numFmtId="167" fontId="4" fillId="10" borderId="16" xfId="0" applyNumberFormat="1" applyFont="1" applyFill="1" applyBorder="1" applyAlignment="1">
      <alignment horizontal="right" vertical="center"/>
    </xf>
    <xf numFmtId="167" fontId="4" fillId="10" borderId="29" xfId="0" applyNumberFormat="1" applyFont="1" applyFill="1" applyBorder="1" applyAlignment="1">
      <alignment horizontal="right" vertical="center"/>
    </xf>
    <xf numFmtId="167" fontId="4" fillId="10" borderId="28" xfId="1" applyNumberFormat="1" applyFont="1" applyFill="1" applyBorder="1" applyAlignment="1">
      <alignment horizontal="right" vertical="center"/>
    </xf>
    <xf numFmtId="167" fontId="4" fillId="10" borderId="10" xfId="1" applyNumberFormat="1" applyFont="1" applyFill="1" applyBorder="1" applyAlignment="1">
      <alignment horizontal="right" vertical="center"/>
    </xf>
    <xf numFmtId="167" fontId="4" fillId="10" borderId="16" xfId="1" applyNumberFormat="1" applyFont="1" applyFill="1" applyBorder="1" applyAlignment="1">
      <alignment horizontal="right" vertical="center"/>
    </xf>
    <xf numFmtId="167" fontId="4" fillId="10" borderId="30" xfId="0" applyNumberFormat="1" applyFont="1" applyFill="1" applyBorder="1" applyAlignment="1">
      <alignment horizontal="right" vertical="center"/>
    </xf>
    <xf numFmtId="167" fontId="4" fillId="10" borderId="31" xfId="0" applyNumberFormat="1" applyFont="1" applyFill="1" applyBorder="1" applyAlignment="1">
      <alignment horizontal="right" vertical="center"/>
    </xf>
    <xf numFmtId="167" fontId="4" fillId="10" borderId="32" xfId="0" applyNumberFormat="1" applyFont="1" applyFill="1" applyBorder="1" applyAlignment="1">
      <alignment horizontal="right" vertical="center"/>
    </xf>
    <xf numFmtId="167" fontId="4" fillId="10" borderId="33" xfId="0" applyNumberFormat="1" applyFont="1" applyFill="1" applyBorder="1" applyAlignment="1">
      <alignment horizontal="right" vertical="center"/>
    </xf>
    <xf numFmtId="167" fontId="4" fillId="0" borderId="28" xfId="0" applyNumberFormat="1" applyFont="1" applyBorder="1" applyAlignment="1">
      <alignment horizontal="right" vertical="center"/>
    </xf>
    <xf numFmtId="167" fontId="4" fillId="0" borderId="10" xfId="0" applyNumberFormat="1" applyFont="1" applyBorder="1" applyAlignment="1">
      <alignment horizontal="right" vertical="center"/>
    </xf>
    <xf numFmtId="167" fontId="4" fillId="0" borderId="16" xfId="0" applyNumberFormat="1" applyFont="1" applyBorder="1" applyAlignment="1">
      <alignment horizontal="right" vertical="center"/>
    </xf>
    <xf numFmtId="167" fontId="4" fillId="0" borderId="29" xfId="0" applyNumberFormat="1" applyFont="1" applyBorder="1" applyAlignment="1">
      <alignment horizontal="right" vertical="center"/>
    </xf>
    <xf numFmtId="9" fontId="18" fillId="0" borderId="0" xfId="3" applyFont="1"/>
    <xf numFmtId="168" fontId="7" fillId="0" borderId="0" xfId="0" applyNumberFormat="1" applyFont="1"/>
    <xf numFmtId="165" fontId="3" fillId="10" borderId="10" xfId="1" applyNumberFormat="1" applyFont="1" applyFill="1" applyBorder="1" applyAlignment="1">
      <alignment vertical="center"/>
    </xf>
    <xf numFmtId="165" fontId="3" fillId="10" borderId="29" xfId="1" applyNumberFormat="1" applyFont="1" applyFill="1" applyBorder="1" applyAlignment="1">
      <alignment vertical="center"/>
    </xf>
    <xf numFmtId="165" fontId="3" fillId="10" borderId="28" xfId="1" applyNumberFormat="1" applyFont="1" applyFill="1" applyBorder="1" applyAlignment="1">
      <alignment vertical="center"/>
    </xf>
    <xf numFmtId="165" fontId="3" fillId="0" borderId="10" xfId="1" applyNumberFormat="1" applyFont="1" applyFill="1" applyBorder="1" applyAlignment="1">
      <alignment vertical="center"/>
    </xf>
    <xf numFmtId="165" fontId="3" fillId="0" borderId="29" xfId="1" applyNumberFormat="1" applyFont="1" applyFill="1" applyBorder="1" applyAlignment="1">
      <alignment vertical="center"/>
    </xf>
    <xf numFmtId="165" fontId="3" fillId="0" borderId="28" xfId="1" applyNumberFormat="1" applyFont="1" applyFill="1" applyBorder="1" applyAlignment="1">
      <alignment vertical="center"/>
    </xf>
    <xf numFmtId="3" fontId="4" fillId="10" borderId="31" xfId="0" applyNumberFormat="1" applyFont="1" applyFill="1" applyBorder="1" applyAlignment="1">
      <alignment vertical="center"/>
    </xf>
    <xf numFmtId="3" fontId="4" fillId="10" borderId="33" xfId="0" applyNumberFormat="1" applyFont="1" applyFill="1" applyBorder="1" applyAlignment="1">
      <alignment vertical="center"/>
    </xf>
    <xf numFmtId="3" fontId="4" fillId="10" borderId="30" xfId="0" applyNumberFormat="1" applyFont="1" applyFill="1" applyBorder="1" applyAlignment="1">
      <alignment vertical="center"/>
    </xf>
    <xf numFmtId="3" fontId="7" fillId="0" borderId="0" xfId="0" applyNumberFormat="1" applyFont="1" applyAlignment="1">
      <alignment vertical="center"/>
    </xf>
    <xf numFmtId="165" fontId="7" fillId="0" borderId="0" xfId="0" applyNumberFormat="1" applyFont="1"/>
    <xf numFmtId="9" fontId="7" fillId="0" borderId="0" xfId="3" applyFont="1"/>
    <xf numFmtId="164" fontId="3" fillId="0" borderId="0" xfId="1" applyNumberFormat="1" applyFont="1" applyBorder="1"/>
    <xf numFmtId="166" fontId="3" fillId="0" borderId="0" xfId="1" applyNumberFormat="1" applyFont="1" applyBorder="1"/>
    <xf numFmtId="9" fontId="4" fillId="3" borderId="1" xfId="3" applyFont="1" applyFill="1" applyBorder="1" applyAlignment="1">
      <alignment horizontal="right" vertical="center" readingOrder="1"/>
    </xf>
    <xf numFmtId="0" fontId="3" fillId="0" borderId="13" xfId="0" applyFont="1" applyBorder="1"/>
    <xf numFmtId="165" fontId="3" fillId="0" borderId="13" xfId="1" applyNumberFormat="1" applyFont="1" applyFill="1" applyBorder="1"/>
    <xf numFmtId="165" fontId="4" fillId="3" borderId="38" xfId="1" applyNumberFormat="1" applyFont="1" applyFill="1" applyBorder="1" applyAlignment="1">
      <alignment horizontal="left" vertical="center" readingOrder="1"/>
    </xf>
    <xf numFmtId="165" fontId="3" fillId="0" borderId="13" xfId="1" applyNumberFormat="1" applyFont="1" applyBorder="1"/>
    <xf numFmtId="9" fontId="4" fillId="3" borderId="38" xfId="3" applyFont="1" applyFill="1" applyBorder="1" applyAlignment="1">
      <alignment horizontal="right" vertical="center" readingOrder="1"/>
    </xf>
    <xf numFmtId="165" fontId="3" fillId="0" borderId="15" xfId="1" applyNumberFormat="1" applyFont="1" applyFill="1" applyBorder="1"/>
    <xf numFmtId="0" fontId="6" fillId="9" borderId="23"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25" xfId="0" applyFont="1" applyFill="1" applyBorder="1" applyAlignment="1">
      <alignment horizontal="center" vertical="center"/>
    </xf>
    <xf numFmtId="0" fontId="21" fillId="0" borderId="0" xfId="0" applyFont="1" applyAlignment="1">
      <alignment horizontal="left" vertical="top" wrapText="1"/>
    </xf>
    <xf numFmtId="0" fontId="6" fillId="9" borderId="23"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10" fillId="12" borderId="19" xfId="0" applyFont="1" applyFill="1" applyBorder="1" applyAlignment="1">
      <alignment horizontal="center" vertical="center" wrapText="1" readingOrder="1"/>
    </xf>
    <xf numFmtId="0" fontId="10" fillId="12" borderId="11" xfId="0" applyFont="1" applyFill="1" applyBorder="1" applyAlignment="1">
      <alignment horizontal="center" vertical="center" wrapText="1" readingOrder="1"/>
    </xf>
    <xf numFmtId="0" fontId="10" fillId="12" borderId="12" xfId="0" applyFont="1" applyFill="1" applyBorder="1" applyAlignment="1">
      <alignment horizontal="center" vertical="center" wrapText="1" readingOrder="1"/>
    </xf>
    <xf numFmtId="0" fontId="10" fillId="12" borderId="20" xfId="0" applyFont="1" applyFill="1" applyBorder="1" applyAlignment="1">
      <alignment horizontal="center" vertical="center" wrapText="1" readingOrder="1"/>
    </xf>
    <xf numFmtId="0" fontId="10" fillId="12" borderId="0" xfId="0" applyFont="1" applyFill="1" applyAlignment="1">
      <alignment horizontal="center" vertical="center" wrapText="1" readingOrder="1"/>
    </xf>
    <xf numFmtId="0" fontId="10" fillId="12" borderId="13" xfId="0" applyFont="1" applyFill="1" applyBorder="1" applyAlignment="1">
      <alignment horizontal="center" vertical="center" wrapText="1" readingOrder="1"/>
    </xf>
    <xf numFmtId="0" fontId="10" fillId="12" borderId="21" xfId="0" applyFont="1" applyFill="1" applyBorder="1" applyAlignment="1">
      <alignment horizontal="center" vertical="center" wrapText="1" readingOrder="1"/>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0" fillId="13" borderId="19" xfId="0" applyFont="1" applyFill="1" applyBorder="1" applyAlignment="1">
      <alignment horizontal="center" vertical="center" wrapText="1" readingOrder="1"/>
    </xf>
    <xf numFmtId="0" fontId="10" fillId="13" borderId="11" xfId="0" applyFont="1" applyFill="1" applyBorder="1" applyAlignment="1">
      <alignment horizontal="center" vertical="center" wrapText="1" readingOrder="1"/>
    </xf>
    <xf numFmtId="0" fontId="10" fillId="13" borderId="12" xfId="0" applyFont="1" applyFill="1" applyBorder="1" applyAlignment="1">
      <alignment horizontal="center" vertical="center" wrapText="1" readingOrder="1"/>
    </xf>
    <xf numFmtId="0" fontId="10" fillId="13" borderId="20" xfId="0" applyFont="1" applyFill="1" applyBorder="1" applyAlignment="1">
      <alignment horizontal="center" vertical="center" wrapText="1" readingOrder="1"/>
    </xf>
    <xf numFmtId="0" fontId="10" fillId="13" borderId="0" xfId="0" applyFont="1" applyFill="1" applyAlignment="1">
      <alignment horizontal="center" vertical="center" wrapText="1" readingOrder="1"/>
    </xf>
    <xf numFmtId="0" fontId="10" fillId="13" borderId="13" xfId="0" applyFont="1" applyFill="1" applyBorder="1" applyAlignment="1">
      <alignment horizontal="center" vertical="center" wrapText="1" readingOrder="1"/>
    </xf>
    <xf numFmtId="0" fontId="10" fillId="13" borderId="21" xfId="0" applyFont="1" applyFill="1" applyBorder="1" applyAlignment="1">
      <alignment horizontal="center" vertical="center" wrapText="1" readingOrder="1"/>
    </xf>
    <xf numFmtId="0" fontId="10" fillId="13" borderId="14" xfId="0" applyFont="1" applyFill="1" applyBorder="1" applyAlignment="1">
      <alignment horizontal="center" vertical="center" wrapText="1" readingOrder="1"/>
    </xf>
    <xf numFmtId="0" fontId="10" fillId="13" borderId="15" xfId="0" applyFont="1" applyFill="1" applyBorder="1" applyAlignment="1">
      <alignment horizontal="center" vertical="center" wrapText="1" readingOrder="1"/>
    </xf>
    <xf numFmtId="0" fontId="10" fillId="2" borderId="0" xfId="0" applyFont="1" applyFill="1" applyAlignment="1">
      <alignment horizontal="center" vertical="center" readingOrder="1"/>
    </xf>
    <xf numFmtId="0" fontId="10" fillId="4" borderId="19" xfId="0" applyFont="1" applyFill="1" applyBorder="1" applyAlignment="1">
      <alignment horizontal="center" vertical="center" wrapText="1" readingOrder="1"/>
    </xf>
    <xf numFmtId="0" fontId="10" fillId="4" borderId="11" xfId="0" applyFont="1" applyFill="1" applyBorder="1" applyAlignment="1">
      <alignment horizontal="center" vertical="center" wrapText="1" readingOrder="1"/>
    </xf>
    <xf numFmtId="0" fontId="10" fillId="4" borderId="12" xfId="0" applyFont="1" applyFill="1" applyBorder="1" applyAlignment="1">
      <alignment horizontal="center" vertical="center" wrapText="1" readingOrder="1"/>
    </xf>
    <xf numFmtId="0" fontId="10" fillId="4" borderId="20" xfId="0" applyFont="1" applyFill="1" applyBorder="1" applyAlignment="1">
      <alignment horizontal="center" vertical="center" wrapText="1" readingOrder="1"/>
    </xf>
    <xf numFmtId="0" fontId="10" fillId="4" borderId="0" xfId="0" applyFont="1" applyFill="1" applyAlignment="1">
      <alignment horizontal="center" vertical="center" wrapText="1" readingOrder="1"/>
    </xf>
    <xf numFmtId="0" fontId="10" fillId="4" borderId="13" xfId="0" applyFont="1" applyFill="1" applyBorder="1" applyAlignment="1">
      <alignment horizontal="center" vertical="center" wrapText="1" readingOrder="1"/>
    </xf>
    <xf numFmtId="0" fontId="10" fillId="4" borderId="21" xfId="0" applyFont="1" applyFill="1" applyBorder="1" applyAlignment="1">
      <alignment horizontal="center" vertical="center" wrapText="1" readingOrder="1"/>
    </xf>
    <xf numFmtId="0" fontId="10" fillId="4" borderId="14" xfId="0" applyFont="1" applyFill="1" applyBorder="1" applyAlignment="1">
      <alignment horizontal="center" vertical="center" wrapText="1" readingOrder="1"/>
    </xf>
    <xf numFmtId="0" fontId="10" fillId="4" borderId="15" xfId="0" applyFont="1" applyFill="1" applyBorder="1" applyAlignment="1">
      <alignment horizontal="center" vertical="center" wrapText="1" readingOrder="1"/>
    </xf>
    <xf numFmtId="0" fontId="10" fillId="11" borderId="19" xfId="0" applyFont="1" applyFill="1" applyBorder="1" applyAlignment="1">
      <alignment horizontal="center" vertical="center" wrapText="1" readingOrder="1"/>
    </xf>
    <xf numFmtId="0" fontId="10" fillId="11" borderId="11" xfId="0" applyFont="1" applyFill="1" applyBorder="1" applyAlignment="1">
      <alignment horizontal="center" vertical="center" wrapText="1" readingOrder="1"/>
    </xf>
    <xf numFmtId="0" fontId="10" fillId="11" borderId="12" xfId="0" applyFont="1" applyFill="1" applyBorder="1" applyAlignment="1">
      <alignment horizontal="center" vertical="center" wrapText="1" readingOrder="1"/>
    </xf>
    <xf numFmtId="0" fontId="10" fillId="11" borderId="20" xfId="0" applyFont="1" applyFill="1" applyBorder="1" applyAlignment="1">
      <alignment horizontal="center" vertical="center" wrapText="1" readingOrder="1"/>
    </xf>
    <xf numFmtId="0" fontId="10" fillId="11" borderId="0" xfId="0" applyFont="1" applyFill="1" applyAlignment="1">
      <alignment horizontal="center" vertical="center" wrapText="1" readingOrder="1"/>
    </xf>
    <xf numFmtId="0" fontId="10" fillId="11" borderId="13" xfId="0" applyFont="1" applyFill="1" applyBorder="1" applyAlignment="1">
      <alignment horizontal="center" vertical="center" wrapText="1" readingOrder="1"/>
    </xf>
    <xf numFmtId="0" fontId="10" fillId="11" borderId="21" xfId="0" applyFont="1" applyFill="1" applyBorder="1" applyAlignment="1">
      <alignment horizontal="center" vertical="center" wrapText="1" readingOrder="1"/>
    </xf>
    <xf numFmtId="0" fontId="10" fillId="11" borderId="14" xfId="0" applyFont="1" applyFill="1" applyBorder="1" applyAlignment="1">
      <alignment horizontal="center" vertical="center" wrapText="1" readingOrder="1"/>
    </xf>
    <xf numFmtId="0" fontId="10" fillId="11" borderId="15" xfId="0" applyFont="1" applyFill="1" applyBorder="1" applyAlignment="1">
      <alignment horizontal="center" vertical="center" wrapText="1" readingOrder="1"/>
    </xf>
  </cellXfs>
  <cellStyles count="5">
    <cellStyle name="Migliaia" xfId="1" builtinId="3"/>
    <cellStyle name="Migliaia 2" xfId="4" xr:uid="{68954BA4-EB25-4DA9-B6FE-8608BE1917B4}"/>
    <cellStyle name="Normale" xfId="0" builtinId="0"/>
    <cellStyle name="Normale 2" xfId="2" xr:uid="{1C183E54-2A4F-408C-A880-D0B9562769A1}"/>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225B-161D-4EC5-B9A8-6EA754C8E064}">
  <dimension ref="A1:I27"/>
  <sheetViews>
    <sheetView showGridLines="0" tabSelected="1" view="pageBreakPreview" zoomScaleNormal="100" zoomScaleSheetLayoutView="100" workbookViewId="0">
      <selection activeCell="A3" sqref="A3:I3"/>
    </sheetView>
  </sheetViews>
  <sheetFormatPr defaultColWidth="9.140625" defaultRowHeight="13.5" x14ac:dyDescent="0.25"/>
  <cols>
    <col min="1" max="1" width="49" style="2" customWidth="1"/>
    <col min="2" max="2" width="12.28515625" style="2" customWidth="1"/>
    <col min="3" max="3" width="15.140625" style="2" customWidth="1"/>
    <col min="4" max="4" width="16" style="2" bestFit="1" customWidth="1"/>
    <col min="5" max="5" width="10.28515625" style="2" bestFit="1" customWidth="1"/>
    <col min="6" max="7" width="16.28515625" style="2" customWidth="1"/>
    <col min="8" max="8" width="11.85546875" style="2" customWidth="1"/>
    <col min="9" max="9" width="13.5703125" style="2" bestFit="1" customWidth="1"/>
    <col min="10" max="16384" width="9.140625" style="2"/>
  </cols>
  <sheetData>
    <row r="1" spans="1:9" x14ac:dyDescent="0.25">
      <c r="A1" s="91" t="s">
        <v>86</v>
      </c>
      <c r="B1" s="91"/>
      <c r="C1" s="91"/>
      <c r="D1" s="92"/>
      <c r="E1" s="92"/>
      <c r="F1" s="92"/>
      <c r="G1" s="92"/>
      <c r="H1" s="92"/>
      <c r="I1" s="92"/>
    </row>
    <row r="2" spans="1:9" x14ac:dyDescent="0.25">
      <c r="A2" s="91" t="s">
        <v>87</v>
      </c>
      <c r="B2" s="91"/>
      <c r="C2" s="91"/>
      <c r="D2" s="92"/>
      <c r="E2" s="92"/>
      <c r="F2" s="92"/>
      <c r="G2" s="92"/>
      <c r="H2" s="92"/>
      <c r="I2" s="92"/>
    </row>
    <row r="3" spans="1:9" ht="73.5" customHeight="1" x14ac:dyDescent="0.25">
      <c r="A3" s="148" t="s">
        <v>106</v>
      </c>
      <c r="B3" s="148"/>
      <c r="C3" s="148"/>
      <c r="D3" s="148"/>
      <c r="E3" s="148"/>
      <c r="F3" s="148"/>
      <c r="G3" s="148"/>
      <c r="H3" s="148"/>
      <c r="I3" s="148"/>
    </row>
    <row r="4" spans="1:9" ht="14.25" thickBot="1" x14ac:dyDescent="0.3"/>
    <row r="5" spans="1:9" ht="27" x14ac:dyDescent="0.25">
      <c r="A5" s="71" t="s">
        <v>64</v>
      </c>
      <c r="B5" s="149" t="s">
        <v>91</v>
      </c>
      <c r="C5" s="150"/>
      <c r="D5" s="145" t="s">
        <v>79</v>
      </c>
      <c r="E5" s="146"/>
      <c r="F5" s="146"/>
      <c r="G5" s="147"/>
    </row>
    <row r="6" spans="1:9" x14ac:dyDescent="0.25">
      <c r="A6" s="72"/>
      <c r="B6" s="8" t="s">
        <v>39</v>
      </c>
      <c r="C6" s="70" t="s">
        <v>40</v>
      </c>
      <c r="D6" s="69" t="s">
        <v>88</v>
      </c>
      <c r="E6" s="8" t="s">
        <v>38</v>
      </c>
      <c r="F6" s="8" t="s">
        <v>39</v>
      </c>
      <c r="G6" s="70" t="s">
        <v>40</v>
      </c>
    </row>
    <row r="7" spans="1:9" x14ac:dyDescent="0.25">
      <c r="A7" s="73" t="s">
        <v>0</v>
      </c>
      <c r="B7" s="101">
        <v>133.28199999998947</v>
      </c>
      <c r="C7" s="102">
        <v>131.06900000000553</v>
      </c>
      <c r="D7" s="99">
        <v>125.35769024000552</v>
      </c>
      <c r="E7" s="100">
        <v>129.58030975998395</v>
      </c>
      <c r="F7" s="101">
        <v>117.20600000002794</v>
      </c>
      <c r="G7" s="102">
        <v>115.82699999999231</v>
      </c>
      <c r="H7" s="123"/>
      <c r="I7" s="123"/>
    </row>
    <row r="8" spans="1:9" x14ac:dyDescent="0.25">
      <c r="A8" s="74" t="s">
        <v>26</v>
      </c>
      <c r="B8" s="105">
        <v>21.487000000003494</v>
      </c>
      <c r="C8" s="106">
        <v>20.72500000000014</v>
      </c>
      <c r="D8" s="103">
        <v>20.422000000005937</v>
      </c>
      <c r="E8" s="104">
        <v>22.009000000005628</v>
      </c>
      <c r="F8" s="105">
        <v>22.083999999993182</v>
      </c>
      <c r="G8" s="106">
        <v>18.767000000002096</v>
      </c>
      <c r="H8" s="123"/>
      <c r="I8" s="123"/>
    </row>
    <row r="9" spans="1:9" x14ac:dyDescent="0.25">
      <c r="A9" s="75" t="s">
        <v>27</v>
      </c>
      <c r="B9" s="101">
        <v>5.8610000000002582</v>
      </c>
      <c r="C9" s="102">
        <v>11.53</v>
      </c>
      <c r="D9" s="99">
        <v>8.2340000000003126</v>
      </c>
      <c r="E9" s="100">
        <v>3.9590000000001799</v>
      </c>
      <c r="F9" s="101">
        <v>13.3639999999998</v>
      </c>
      <c r="G9" s="102">
        <v>3.1280000000000419</v>
      </c>
      <c r="H9" s="123"/>
      <c r="I9" s="123"/>
    </row>
    <row r="10" spans="1:9" x14ac:dyDescent="0.25">
      <c r="A10" s="74" t="s">
        <v>24</v>
      </c>
      <c r="B10" s="109">
        <v>160.62999999999323</v>
      </c>
      <c r="C10" s="110">
        <v>163.32400000000567</v>
      </c>
      <c r="D10" s="107">
        <v>154.01369024001178</v>
      </c>
      <c r="E10" s="108">
        <v>155.54830975998973</v>
      </c>
      <c r="F10" s="109">
        <v>152.65400000002091</v>
      </c>
      <c r="G10" s="110">
        <v>137.72199999999444</v>
      </c>
      <c r="H10" s="123"/>
      <c r="I10" s="123"/>
    </row>
    <row r="11" spans="1:9" x14ac:dyDescent="0.25">
      <c r="A11" s="75" t="s">
        <v>107</v>
      </c>
      <c r="B11" s="101">
        <v>-16.666434999999769</v>
      </c>
      <c r="C11" s="102">
        <v>-17.008000000000699</v>
      </c>
      <c r="D11" s="99">
        <v>-16.867690239997405</v>
      </c>
      <c r="E11" s="100">
        <v>-16.799309760000558</v>
      </c>
      <c r="F11" s="101">
        <v>-25.123000000003856</v>
      </c>
      <c r="G11" s="102">
        <v>-18.420999999998998</v>
      </c>
      <c r="H11" s="123"/>
      <c r="I11" s="123"/>
    </row>
    <row r="12" spans="1:9" x14ac:dyDescent="0.25">
      <c r="A12" s="74" t="s">
        <v>108</v>
      </c>
      <c r="B12" s="109">
        <v>143.96356499999345</v>
      </c>
      <c r="C12" s="110">
        <f>C10+C11</f>
        <v>146.31600000000498</v>
      </c>
      <c r="D12" s="107">
        <f t="shared" ref="D12:G12" si="0">D10+D11</f>
        <v>137.14600000001437</v>
      </c>
      <c r="E12" s="108">
        <f t="shared" si="0"/>
        <v>138.74899999998917</v>
      </c>
      <c r="F12" s="109">
        <f t="shared" si="0"/>
        <v>127.53100000001706</v>
      </c>
      <c r="G12" s="110">
        <f t="shared" si="0"/>
        <v>119.30099999999544</v>
      </c>
      <c r="H12" s="123"/>
      <c r="I12" s="123"/>
    </row>
    <row r="13" spans="1:9" x14ac:dyDescent="0.25">
      <c r="A13" s="75" t="s">
        <v>25</v>
      </c>
      <c r="B13" s="101">
        <v>-37.033000000002794</v>
      </c>
      <c r="C13" s="102">
        <v>-36.564999999999067</v>
      </c>
      <c r="D13" s="99">
        <v>-38.069999999998139</v>
      </c>
      <c r="E13" s="100">
        <v>-35.985999999999997</v>
      </c>
      <c r="F13" s="101">
        <v>-33.946000000000758</v>
      </c>
      <c r="G13" s="102">
        <v>-33.778999999999243</v>
      </c>
      <c r="H13" s="123"/>
      <c r="I13" s="123"/>
    </row>
    <row r="14" spans="1:9" x14ac:dyDescent="0.25">
      <c r="A14" s="76" t="s">
        <v>28</v>
      </c>
      <c r="B14" s="105">
        <v>-61.079000000004541</v>
      </c>
      <c r="C14" s="106">
        <v>-53.567999999998719</v>
      </c>
      <c r="D14" s="103">
        <v>-70.151999999997798</v>
      </c>
      <c r="E14" s="104">
        <v>-50.179000000000002</v>
      </c>
      <c r="F14" s="105">
        <v>-59.039000000000001</v>
      </c>
      <c r="G14" s="106">
        <v>-52.455000000001036</v>
      </c>
      <c r="H14" s="123"/>
      <c r="I14" s="123"/>
    </row>
    <row r="15" spans="1:9" ht="27" x14ac:dyDescent="0.25">
      <c r="A15" s="94" t="s">
        <v>30</v>
      </c>
      <c r="B15" s="101">
        <v>-4.1449999999996363</v>
      </c>
      <c r="C15" s="102">
        <v>-4.0800000000001893</v>
      </c>
      <c r="D15" s="99">
        <v>-4.4640000000009588</v>
      </c>
      <c r="E15" s="100">
        <v>-5.1239999999999997</v>
      </c>
      <c r="F15" s="101">
        <v>-4.7320000000000002</v>
      </c>
      <c r="G15" s="102">
        <v>-4.4130000000000837</v>
      </c>
      <c r="H15" s="123"/>
      <c r="I15" s="123"/>
    </row>
    <row r="16" spans="1:9" x14ac:dyDescent="0.25">
      <c r="A16" s="76" t="s">
        <v>31</v>
      </c>
      <c r="B16" s="105">
        <v>4.5700000000009675</v>
      </c>
      <c r="C16" s="106">
        <v>6.3900000000002235</v>
      </c>
      <c r="D16" s="103">
        <v>6.0889999999961288</v>
      </c>
      <c r="E16" s="104">
        <v>5.6090000000014841</v>
      </c>
      <c r="F16" s="105">
        <v>9.0239999999987042</v>
      </c>
      <c r="G16" s="106">
        <v>6.7999999999998106</v>
      </c>
      <c r="H16" s="123"/>
      <c r="I16" s="123"/>
    </row>
    <row r="17" spans="1:9" x14ac:dyDescent="0.25">
      <c r="A17" s="73" t="s">
        <v>32</v>
      </c>
      <c r="B17" s="120">
        <v>-97.687000000005995</v>
      </c>
      <c r="C17" s="121">
        <v>-87.822999999997762</v>
      </c>
      <c r="D17" s="118">
        <v>-106.59700000000078</v>
      </c>
      <c r="E17" s="119">
        <v>-85.679999999998515</v>
      </c>
      <c r="F17" s="120">
        <v>-88.693000000002058</v>
      </c>
      <c r="G17" s="121">
        <v>-83.847000000000548</v>
      </c>
      <c r="H17" s="123"/>
      <c r="I17" s="123"/>
    </row>
    <row r="18" spans="1:9" x14ac:dyDescent="0.25">
      <c r="A18" s="75" t="s">
        <v>29</v>
      </c>
      <c r="B18" s="101">
        <v>9.4834349999999432</v>
      </c>
      <c r="C18" s="102">
        <v>-6.4219999999999997</v>
      </c>
      <c r="D18" s="99">
        <v>0.10599999999988359</v>
      </c>
      <c r="E18" s="100">
        <v>-5.7149999999999421</v>
      </c>
      <c r="F18" s="101">
        <v>2.6680000000000583</v>
      </c>
      <c r="G18" s="102">
        <v>-5.0949999999999998</v>
      </c>
      <c r="H18" s="123"/>
      <c r="I18" s="123"/>
    </row>
    <row r="19" spans="1:9" x14ac:dyDescent="0.25">
      <c r="A19" s="76" t="s">
        <v>109</v>
      </c>
      <c r="B19" s="105">
        <v>-0.76200000000000001</v>
      </c>
      <c r="C19" s="106">
        <v>0</v>
      </c>
      <c r="D19" s="103">
        <v>0</v>
      </c>
      <c r="E19" s="104">
        <v>0</v>
      </c>
      <c r="F19" s="105">
        <v>0</v>
      </c>
      <c r="G19" s="106">
        <v>0</v>
      </c>
      <c r="H19" s="123"/>
      <c r="I19" s="123"/>
    </row>
    <row r="20" spans="1:9" x14ac:dyDescent="0.25">
      <c r="A20" s="75" t="s">
        <v>110</v>
      </c>
      <c r="B20" s="101">
        <v>0.13500000000000001</v>
      </c>
      <c r="C20" s="102">
        <v>0</v>
      </c>
      <c r="D20" s="99">
        <v>0</v>
      </c>
      <c r="E20" s="100">
        <v>0</v>
      </c>
      <c r="F20" s="101">
        <v>0</v>
      </c>
      <c r="G20" s="102">
        <v>0</v>
      </c>
      <c r="H20" s="123"/>
      <c r="I20" s="123"/>
    </row>
    <row r="21" spans="1:9" x14ac:dyDescent="0.25">
      <c r="A21" s="74" t="s">
        <v>33</v>
      </c>
      <c r="B21" s="109">
        <v>55.132999999987398</v>
      </c>
      <c r="C21" s="110">
        <v>52.071000000007217</v>
      </c>
      <c r="D21" s="107">
        <v>30.655000000013491</v>
      </c>
      <c r="E21" s="108">
        <v>47.353999999990712</v>
      </c>
      <c r="F21" s="109">
        <v>41.506000000015078</v>
      </c>
      <c r="G21" s="110">
        <v>30.358999999994893</v>
      </c>
      <c r="H21" s="123"/>
      <c r="I21" s="123"/>
    </row>
    <row r="22" spans="1:9" x14ac:dyDescent="0.25">
      <c r="A22" s="75" t="s">
        <v>34</v>
      </c>
      <c r="B22" s="101">
        <v>-17.702999999999999</v>
      </c>
      <c r="C22" s="102">
        <v>-16.72</v>
      </c>
      <c r="D22" s="99">
        <v>-9.9090000000000007</v>
      </c>
      <c r="E22" s="100">
        <v>-14.96</v>
      </c>
      <c r="F22" s="101">
        <v>-13.112</v>
      </c>
      <c r="G22" s="102">
        <v>-9.59</v>
      </c>
      <c r="H22" s="123"/>
      <c r="I22" s="123"/>
    </row>
    <row r="23" spans="1:9" x14ac:dyDescent="0.25">
      <c r="A23" s="74" t="s">
        <v>35</v>
      </c>
      <c r="B23" s="113">
        <v>37.429999999987395</v>
      </c>
      <c r="C23" s="110">
        <v>35.351000000007218</v>
      </c>
      <c r="D23" s="111">
        <v>20.746000000013488</v>
      </c>
      <c r="E23" s="112">
        <v>32.393999999990719</v>
      </c>
      <c r="F23" s="113">
        <v>28.394000000015076</v>
      </c>
      <c r="G23" s="110">
        <v>20.768999999994893</v>
      </c>
      <c r="H23" s="123"/>
      <c r="I23" s="123"/>
    </row>
    <row r="24" spans="1:9" ht="27" x14ac:dyDescent="0.25">
      <c r="A24" s="78" t="s">
        <v>36</v>
      </c>
      <c r="B24" s="101">
        <v>-0.13700000000000001</v>
      </c>
      <c r="C24" s="102">
        <v>0.40300000000000002</v>
      </c>
      <c r="D24" s="99">
        <v>0.35299999999999998</v>
      </c>
      <c r="E24" s="100">
        <v>0.53600000000000014</v>
      </c>
      <c r="F24" s="101">
        <v>0.184</v>
      </c>
      <c r="G24" s="102">
        <v>0.64800000000000002</v>
      </c>
      <c r="H24" s="123"/>
      <c r="I24" s="123"/>
    </row>
    <row r="25" spans="1:9" ht="14.25" thickBot="1" x14ac:dyDescent="0.3">
      <c r="A25" s="79" t="s">
        <v>37</v>
      </c>
      <c r="B25" s="116">
        <v>37.566999999987395</v>
      </c>
      <c r="C25" s="117">
        <v>34.94800000000722</v>
      </c>
      <c r="D25" s="114">
        <v>20.39300000001349</v>
      </c>
      <c r="E25" s="115">
        <v>31.857999999990717</v>
      </c>
      <c r="F25" s="116">
        <v>28.210000000015075</v>
      </c>
      <c r="G25" s="117">
        <v>20.120999999994893</v>
      </c>
      <c r="H25" s="123"/>
      <c r="I25" s="123"/>
    </row>
    <row r="26" spans="1:9" x14ac:dyDescent="0.25">
      <c r="A26" s="13" t="s">
        <v>92</v>
      </c>
      <c r="B26" s="13"/>
      <c r="C26" s="13"/>
    </row>
    <row r="27" spans="1:9" x14ac:dyDescent="0.25">
      <c r="A27" s="13"/>
      <c r="B27" s="13"/>
      <c r="C27" s="13"/>
    </row>
  </sheetData>
  <mergeCells count="3">
    <mergeCell ref="D5:G5"/>
    <mergeCell ref="A3:I3"/>
    <mergeCell ref="B5:C5"/>
  </mergeCells>
  <pageMargins left="0.7" right="0.7" top="0.75" bottom="0.75" header="0.3" footer="0.3"/>
  <pageSetup paperSize="9" scale="69" orientation="landscape" r:id="rId1"/>
  <headerFooter>
    <oddHeader>&amp;L&amp;"Calibri"&amp;10&amp;K0000FFConfidenziale - Banca Ifis&amp;1#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615A-1596-4189-ACEA-1763E54E1F92}">
  <dimension ref="A1:G33"/>
  <sheetViews>
    <sheetView showGridLines="0" view="pageBreakPreview" zoomScale="115" zoomScaleNormal="100" zoomScaleSheetLayoutView="115" workbookViewId="0">
      <selection activeCell="M29" sqref="M29"/>
    </sheetView>
  </sheetViews>
  <sheetFormatPr defaultColWidth="9.140625" defaultRowHeight="13.5" x14ac:dyDescent="0.25"/>
  <cols>
    <col min="1" max="1" width="39.28515625" style="3" customWidth="1"/>
    <col min="2" max="2" width="16" style="3" customWidth="1"/>
    <col min="3" max="3" width="15.85546875" style="3" customWidth="1"/>
    <col min="4" max="6" width="14.28515625" style="3" customWidth="1"/>
    <col min="7" max="7" width="12.7109375" style="2" bestFit="1" customWidth="1"/>
    <col min="8" max="16384" width="9.140625" style="2"/>
  </cols>
  <sheetData>
    <row r="1" spans="1:7" ht="14.25" thickBot="1" x14ac:dyDescent="0.3"/>
    <row r="2" spans="1:7" ht="43.5" customHeight="1" x14ac:dyDescent="0.25">
      <c r="A2" s="151" t="s">
        <v>65</v>
      </c>
      <c r="B2" s="149" t="s">
        <v>91</v>
      </c>
      <c r="C2" s="150"/>
      <c r="D2" s="149" t="s">
        <v>79</v>
      </c>
      <c r="E2" s="153"/>
      <c r="F2" s="153"/>
      <c r="G2" s="150"/>
    </row>
    <row r="3" spans="1:7" ht="15" customHeight="1" x14ac:dyDescent="0.25">
      <c r="A3" s="152"/>
      <c r="B3" s="8" t="s">
        <v>61</v>
      </c>
      <c r="C3" s="70" t="s">
        <v>62</v>
      </c>
      <c r="D3" s="69" t="s">
        <v>63</v>
      </c>
      <c r="E3" s="8" t="s">
        <v>60</v>
      </c>
      <c r="F3" s="8" t="s">
        <v>61</v>
      </c>
      <c r="G3" s="70" t="s">
        <v>62</v>
      </c>
    </row>
    <row r="4" spans="1:7" x14ac:dyDescent="0.25">
      <c r="A4" s="93" t="s">
        <v>41</v>
      </c>
      <c r="B4" s="6"/>
      <c r="C4" s="82"/>
      <c r="D4" s="81"/>
      <c r="E4" s="6"/>
      <c r="F4" s="6"/>
      <c r="G4" s="82"/>
    </row>
    <row r="5" spans="1:7" x14ac:dyDescent="0.25">
      <c r="A5" s="94" t="s">
        <v>102</v>
      </c>
      <c r="B5" s="80">
        <v>285.07299999999253</v>
      </c>
      <c r="C5" s="83">
        <v>216.11099999999996</v>
      </c>
      <c r="D5" s="81">
        <v>355.38100000000372</v>
      </c>
      <c r="E5" s="80" t="s">
        <v>104</v>
      </c>
      <c r="F5" s="80" t="s">
        <v>104</v>
      </c>
      <c r="G5" s="83" t="s">
        <v>104</v>
      </c>
    </row>
    <row r="6" spans="1:7" ht="27" x14ac:dyDescent="0.25">
      <c r="A6" s="77" t="s">
        <v>44</v>
      </c>
      <c r="B6" s="10">
        <v>140.03</v>
      </c>
      <c r="C6" s="85">
        <v>147.60499999999999</v>
      </c>
      <c r="D6" s="84">
        <v>144.66</v>
      </c>
      <c r="E6" s="10">
        <v>150.65600000000001</v>
      </c>
      <c r="F6" s="10">
        <v>153.31</v>
      </c>
      <c r="G6" s="85">
        <v>142.69900000000001</v>
      </c>
    </row>
    <row r="7" spans="1:7" ht="27" x14ac:dyDescent="0.25">
      <c r="A7" s="94" t="s">
        <v>45</v>
      </c>
      <c r="B7" s="9">
        <v>592.96699999999998</v>
      </c>
      <c r="C7" s="87">
        <v>598.57399999999996</v>
      </c>
      <c r="D7" s="86">
        <v>614.01300000000003</v>
      </c>
      <c r="E7" s="9">
        <v>611.25599999999997</v>
      </c>
      <c r="F7" s="9">
        <v>799.05100000000004</v>
      </c>
      <c r="G7" s="87">
        <v>759.471</v>
      </c>
    </row>
    <row r="8" spans="1:7" ht="27" x14ac:dyDescent="0.25">
      <c r="A8" s="77" t="s">
        <v>105</v>
      </c>
      <c r="B8" s="10">
        <v>687.91399999999999</v>
      </c>
      <c r="C8" s="85">
        <v>620.78200000000004</v>
      </c>
      <c r="D8" s="84">
        <v>524.99099999999999</v>
      </c>
      <c r="E8" s="10">
        <v>1330.8940000000036</v>
      </c>
      <c r="F8" s="10">
        <v>1606.6569999999776</v>
      </c>
      <c r="G8" s="85">
        <v>1080.307</v>
      </c>
    </row>
    <row r="9" spans="1:7" ht="27" x14ac:dyDescent="0.25">
      <c r="A9" s="94" t="s">
        <v>46</v>
      </c>
      <c r="B9" s="9">
        <v>9869.2189999997772</v>
      </c>
      <c r="C9" s="87">
        <v>10276.457</v>
      </c>
      <c r="D9" s="86">
        <v>10331.803999999922</v>
      </c>
      <c r="E9" s="9">
        <v>9751.3559999997469</v>
      </c>
      <c r="F9" s="9">
        <v>9875.4819999998927</v>
      </c>
      <c r="G9" s="87">
        <v>9032.1389999999992</v>
      </c>
    </row>
    <row r="10" spans="1:7" x14ac:dyDescent="0.25">
      <c r="A10" s="77" t="s">
        <v>47</v>
      </c>
      <c r="B10" s="10">
        <v>127.374</v>
      </c>
      <c r="C10" s="85">
        <v>125.9649999999999</v>
      </c>
      <c r="D10" s="84">
        <v>120.25600000000003</v>
      </c>
      <c r="E10" s="10">
        <v>117.98796186999999</v>
      </c>
      <c r="F10" s="10">
        <v>120.56582947999995</v>
      </c>
      <c r="G10" s="85">
        <v>116.56400000000031</v>
      </c>
    </row>
    <row r="11" spans="1:7" x14ac:dyDescent="0.25">
      <c r="A11" s="94" t="s">
        <v>42</v>
      </c>
      <c r="B11" s="9">
        <v>60.09</v>
      </c>
      <c r="C11" s="87">
        <v>61.057000000000002</v>
      </c>
      <c r="D11" s="86">
        <v>61.606999999999999</v>
      </c>
      <c r="E11" s="9">
        <v>60.755000000000003</v>
      </c>
      <c r="F11" s="9">
        <v>61.124000000000002</v>
      </c>
      <c r="G11" s="87">
        <v>61.042999999999999</v>
      </c>
    </row>
    <row r="12" spans="1:7" x14ac:dyDescent="0.25">
      <c r="A12" s="77" t="s">
        <v>48</v>
      </c>
      <c r="B12" s="10">
        <v>330.14979559998062</v>
      </c>
      <c r="C12" s="85">
        <v>333.73300189998025</v>
      </c>
      <c r="D12" s="84">
        <v>329.67400000001186</v>
      </c>
      <c r="E12" s="10">
        <v>335.10899999999998</v>
      </c>
      <c r="F12" s="10">
        <v>343.00999999997543</v>
      </c>
      <c r="G12" s="85">
        <v>374.26400000000001</v>
      </c>
    </row>
    <row r="13" spans="1:7" x14ac:dyDescent="0.25">
      <c r="A13" s="94" t="s">
        <v>43</v>
      </c>
      <c r="B13" s="9">
        <v>494.74800000000221</v>
      </c>
      <c r="C13" s="87">
        <v>512.61499999999921</v>
      </c>
      <c r="D13" s="86">
        <v>495.50500000000477</v>
      </c>
      <c r="E13" s="9">
        <v>411.42800000000011</v>
      </c>
      <c r="F13" s="9">
        <v>309.4129999999991</v>
      </c>
      <c r="G13" s="87">
        <v>274.72299999999967</v>
      </c>
    </row>
    <row r="14" spans="1:7" ht="14.25" thickBot="1" x14ac:dyDescent="0.3">
      <c r="A14" s="79" t="s">
        <v>49</v>
      </c>
      <c r="B14" s="90">
        <f>SUM(B5:B13)</f>
        <v>12587.564795599752</v>
      </c>
      <c r="C14" s="90">
        <f>SUM(C5:C13)</f>
        <v>12892.899001899981</v>
      </c>
      <c r="D14" s="88">
        <f t="shared" ref="D14:G14" si="0">SUM(D5:D13)</f>
        <v>12977.890999999941</v>
      </c>
      <c r="E14" s="89">
        <f t="shared" si="0"/>
        <v>12769.44196186975</v>
      </c>
      <c r="F14" s="89">
        <f t="shared" si="0"/>
        <v>13268.612829479844</v>
      </c>
      <c r="G14" s="90">
        <f t="shared" si="0"/>
        <v>11841.21</v>
      </c>
    </row>
    <row r="15" spans="1:7" x14ac:dyDescent="0.25">
      <c r="A15" s="5"/>
      <c r="B15" s="5"/>
      <c r="C15" s="5"/>
      <c r="D15" s="5"/>
      <c r="E15" s="5"/>
      <c r="F15" s="5"/>
    </row>
    <row r="16" spans="1:7" x14ac:dyDescent="0.25">
      <c r="A16" s="5"/>
      <c r="B16" s="5"/>
      <c r="C16" s="5"/>
      <c r="D16" s="5"/>
      <c r="E16" s="5"/>
      <c r="F16" s="5"/>
      <c r="G16" s="4"/>
    </row>
    <row r="17" spans="1:7" ht="14.25" thickBot="1" x14ac:dyDescent="0.3">
      <c r="A17" s="7"/>
      <c r="B17" s="7"/>
      <c r="C17" s="7"/>
      <c r="D17" s="7"/>
      <c r="E17" s="7"/>
      <c r="F17" s="7"/>
      <c r="G17" s="4"/>
    </row>
    <row r="18" spans="1:7" ht="40.5" customHeight="1" x14ac:dyDescent="0.25">
      <c r="A18" s="151" t="s">
        <v>65</v>
      </c>
      <c r="B18" s="149" t="s">
        <v>91</v>
      </c>
      <c r="C18" s="150"/>
      <c r="D18" s="149" t="s">
        <v>79</v>
      </c>
      <c r="E18" s="153"/>
      <c r="F18" s="153"/>
      <c r="G18" s="150"/>
    </row>
    <row r="19" spans="1:7" ht="15" customHeight="1" x14ac:dyDescent="0.25">
      <c r="A19" s="152"/>
      <c r="B19" s="8" t="s">
        <v>61</v>
      </c>
      <c r="C19" s="70" t="s">
        <v>62</v>
      </c>
      <c r="D19" s="69" t="s">
        <v>63</v>
      </c>
      <c r="E19" s="8" t="s">
        <v>60</v>
      </c>
      <c r="F19" s="8" t="s">
        <v>61</v>
      </c>
      <c r="G19" s="70" t="s">
        <v>62</v>
      </c>
    </row>
    <row r="20" spans="1:7" x14ac:dyDescent="0.25">
      <c r="A20" s="93" t="s">
        <v>50</v>
      </c>
      <c r="B20" s="6"/>
      <c r="C20" s="82"/>
      <c r="D20" s="81"/>
      <c r="E20" s="6"/>
      <c r="F20" s="6"/>
      <c r="G20" s="82"/>
    </row>
    <row r="21" spans="1:7" ht="27" x14ac:dyDescent="0.25">
      <c r="A21" s="77" t="s">
        <v>51</v>
      </c>
      <c r="B21" s="124">
        <v>2509.3069999999402</v>
      </c>
      <c r="C21" s="125">
        <v>2465.7289999999998</v>
      </c>
      <c r="D21" s="126">
        <v>2597.9650000000297</v>
      </c>
      <c r="E21" s="124">
        <v>2513.5460000000148</v>
      </c>
      <c r="F21" s="124">
        <v>2728.0709999999999</v>
      </c>
      <c r="G21" s="125">
        <v>2251.0979999999704</v>
      </c>
    </row>
    <row r="22" spans="1:7" ht="27" x14ac:dyDescent="0.25">
      <c r="A22" s="94" t="s">
        <v>52</v>
      </c>
      <c r="B22" s="127">
        <v>5376.4259999999276</v>
      </c>
      <c r="C22" s="128">
        <v>5683.3459999999632</v>
      </c>
      <c r="D22" s="129">
        <v>5683.7450000000672</v>
      </c>
      <c r="E22" s="127">
        <v>5729.9119367000594</v>
      </c>
      <c r="F22" s="127">
        <v>5884.4177766201828</v>
      </c>
      <c r="G22" s="128">
        <v>5526.2630000001182</v>
      </c>
    </row>
    <row r="23" spans="1:7" x14ac:dyDescent="0.25">
      <c r="A23" s="77" t="s">
        <v>53</v>
      </c>
      <c r="B23" s="124">
        <v>2510.538</v>
      </c>
      <c r="C23" s="125">
        <v>2463.2620000000002</v>
      </c>
      <c r="D23" s="126">
        <v>2504.8780000000002</v>
      </c>
      <c r="E23" s="124">
        <v>2291.8240000000001</v>
      </c>
      <c r="F23" s="124">
        <v>2387.7350000000001</v>
      </c>
      <c r="G23" s="125">
        <v>1957.9059999999999</v>
      </c>
    </row>
    <row r="24" spans="1:7" x14ac:dyDescent="0.25">
      <c r="A24" s="94" t="s">
        <v>54</v>
      </c>
      <c r="B24" s="127">
        <v>44.442</v>
      </c>
      <c r="C24" s="128">
        <v>55.100000000000463</v>
      </c>
      <c r="D24" s="129">
        <v>49.154050000000744</v>
      </c>
      <c r="E24" s="127">
        <v>49.762999999999998</v>
      </c>
      <c r="F24" s="127">
        <v>44.993000000000002</v>
      </c>
      <c r="G24" s="128">
        <v>52.524000000000001</v>
      </c>
    </row>
    <row r="25" spans="1:7" x14ac:dyDescent="0.25">
      <c r="A25" s="77" t="s">
        <v>55</v>
      </c>
      <c r="B25" s="124">
        <v>554.43499999999472</v>
      </c>
      <c r="C25" s="125">
        <v>583.4179999999991</v>
      </c>
      <c r="D25" s="126">
        <v>518.2610000000027</v>
      </c>
      <c r="E25" s="124">
        <v>578.69000000000028</v>
      </c>
      <c r="F25" s="124">
        <v>649.3700000000058</v>
      </c>
      <c r="G25" s="125">
        <v>481.75400000000582</v>
      </c>
    </row>
    <row r="26" spans="1:7" x14ac:dyDescent="0.25">
      <c r="A26" s="94" t="s">
        <v>56</v>
      </c>
      <c r="B26" s="127">
        <v>1592.4167455999893</v>
      </c>
      <c r="C26" s="128">
        <v>1642.0439519000697</v>
      </c>
      <c r="D26" s="129">
        <v>1623.8879064379205</v>
      </c>
      <c r="E26" s="127">
        <v>1605.7070551699749</v>
      </c>
      <c r="F26" s="127">
        <v>1574.0260528399497</v>
      </c>
      <c r="G26" s="128">
        <v>1571.66499009992</v>
      </c>
    </row>
    <row r="27" spans="1:7" x14ac:dyDescent="0.25">
      <c r="A27" s="95" t="s">
        <v>57</v>
      </c>
      <c r="B27" s="124">
        <v>1519.9019499999886</v>
      </c>
      <c r="C27" s="125">
        <v>1607.095950000072</v>
      </c>
      <c r="D27" s="126">
        <v>1523.3059564379155</v>
      </c>
      <c r="E27" s="124">
        <v>1525.5169999999721</v>
      </c>
      <c r="F27" s="124">
        <v>1525.6949999999497</v>
      </c>
      <c r="G27" s="125">
        <v>1551.54349339992</v>
      </c>
    </row>
    <row r="28" spans="1:7" x14ac:dyDescent="0.25">
      <c r="A28" s="96" t="s">
        <v>58</v>
      </c>
      <c r="B28" s="127">
        <v>72.514795600000653</v>
      </c>
      <c r="C28" s="128">
        <v>34.948001899997706</v>
      </c>
      <c r="D28" s="129">
        <v>100.58195000000484</v>
      </c>
      <c r="E28" s="127">
        <v>80.190055170002864</v>
      </c>
      <c r="F28" s="127">
        <v>48.331052840000019</v>
      </c>
      <c r="G28" s="128">
        <v>20.121496700000019</v>
      </c>
    </row>
    <row r="29" spans="1:7" ht="14.25" thickBot="1" x14ac:dyDescent="0.3">
      <c r="A29" s="79" t="s">
        <v>59</v>
      </c>
      <c r="B29" s="130">
        <f>SUM(B21:B26)</f>
        <v>12587.56474559985</v>
      </c>
      <c r="C29" s="131">
        <f>SUM(C21:C26)</f>
        <v>12892.898951900033</v>
      </c>
      <c r="D29" s="132">
        <v>12977.890956438019</v>
      </c>
      <c r="E29" s="130">
        <f>SUM(E21:E26)</f>
        <v>12769.44199187005</v>
      </c>
      <c r="F29" s="130">
        <f>SUM(F21:F26)</f>
        <v>13268.61282946014</v>
      </c>
      <c r="G29" s="131">
        <v>11841.209990100015</v>
      </c>
    </row>
    <row r="30" spans="1:7" x14ac:dyDescent="0.25">
      <c r="A30" s="4"/>
      <c r="B30" s="133">
        <f t="shared" ref="B30:G30" si="1">+B29-B14</f>
        <v>-4.999990233045537E-5</v>
      </c>
      <c r="C30" s="133">
        <f t="shared" si="1"/>
        <v>-4.9999947805190459E-5</v>
      </c>
      <c r="D30" s="133">
        <f t="shared" si="1"/>
        <v>-4.356192221166566E-5</v>
      </c>
      <c r="E30" s="133">
        <f t="shared" si="1"/>
        <v>3.000029937538784E-5</v>
      </c>
      <c r="F30" s="133">
        <f t="shared" si="1"/>
        <v>-1.9703293219208717E-8</v>
      </c>
      <c r="G30" s="133">
        <f t="shared" si="1"/>
        <v>-9.8999844340141863E-6</v>
      </c>
    </row>
    <row r="31" spans="1:7" x14ac:dyDescent="0.25">
      <c r="A31" s="13" t="s">
        <v>92</v>
      </c>
      <c r="B31" s="13"/>
      <c r="C31" s="13"/>
      <c r="D31" s="13"/>
      <c r="E31" s="13"/>
      <c r="F31" s="13"/>
    </row>
    <row r="32" spans="1:7" x14ac:dyDescent="0.25">
      <c r="A32" s="13" t="s">
        <v>103</v>
      </c>
      <c r="B32" s="13"/>
      <c r="C32" s="13"/>
      <c r="D32" s="13"/>
      <c r="E32" s="13"/>
      <c r="F32" s="13"/>
    </row>
    <row r="33" spans="1:6" x14ac:dyDescent="0.25">
      <c r="A33" s="13"/>
      <c r="B33" s="13"/>
      <c r="C33" s="13"/>
      <c r="D33" s="13"/>
      <c r="E33" s="13"/>
      <c r="F33" s="13"/>
    </row>
  </sheetData>
  <mergeCells count="6">
    <mergeCell ref="A18:A19"/>
    <mergeCell ref="A2:A3"/>
    <mergeCell ref="D2:G2"/>
    <mergeCell ref="D18:G18"/>
    <mergeCell ref="B2:C2"/>
    <mergeCell ref="B18:C18"/>
  </mergeCells>
  <pageMargins left="0.7" right="0.7" top="0.75" bottom="0.75" header="0.3" footer="0.3"/>
  <pageSetup paperSize="9" scale="66" orientation="landscape" r:id="rId1"/>
  <headerFooter>
    <oddHeader>&amp;L&amp;"Calibri"&amp;10&amp;K0000FFConfidenziale - Banca Ifis&amp;1#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8422-AA81-49E9-A054-C3157C669B32}">
  <dimension ref="A5:AK37"/>
  <sheetViews>
    <sheetView showGridLines="0" zoomScale="85" zoomScaleNormal="85" workbookViewId="0">
      <pane xSplit="1" ySplit="9" topLeftCell="B10" activePane="bottomRight" state="frozen"/>
      <selection activeCell="J40" sqref="J40"/>
      <selection pane="topRight" activeCell="J40" sqref="J40"/>
      <selection pane="bottomLeft" activeCell="J40" sqref="J40"/>
      <selection pane="bottomRight" activeCell="H38" sqref="H38"/>
    </sheetView>
  </sheetViews>
  <sheetFormatPr defaultRowHeight="13.5" x14ac:dyDescent="0.25"/>
  <cols>
    <col min="1" max="1" width="44.7109375" style="2" customWidth="1"/>
    <col min="2" max="2" width="10" style="2" bestFit="1" customWidth="1"/>
    <col min="3" max="7" width="10" style="2" customWidth="1"/>
    <col min="8" max="8" width="10" style="2" bestFit="1" customWidth="1"/>
    <col min="9" max="13" width="10" style="2" customWidth="1"/>
    <col min="14" max="14" width="9.140625" style="2"/>
    <col min="15" max="15" width="10" style="2" bestFit="1" customWidth="1"/>
    <col min="16" max="19" width="10" style="2" customWidth="1"/>
    <col min="20" max="21" width="9.140625" style="2"/>
    <col min="22" max="23" width="10" style="2" bestFit="1" customWidth="1"/>
    <col min="24" max="25" width="10" style="2" customWidth="1"/>
    <col min="26" max="26" width="10" style="2" bestFit="1" customWidth="1"/>
    <col min="27" max="31" width="10" style="2" customWidth="1"/>
    <col min="32" max="32" width="12.42578125" style="2" bestFit="1" customWidth="1"/>
    <col min="33" max="33" width="9.140625" style="2"/>
    <col min="34" max="35" width="10.140625" style="2" bestFit="1" customWidth="1"/>
    <col min="36" max="16384" width="9.140625" style="2"/>
  </cols>
  <sheetData>
    <row r="5" spans="1:37" ht="14.25" thickBot="1" x14ac:dyDescent="0.3"/>
    <row r="6" spans="1:37" ht="15" customHeight="1" x14ac:dyDescent="0.25">
      <c r="A6" s="172" t="s">
        <v>19</v>
      </c>
      <c r="B6" s="173" t="s">
        <v>94</v>
      </c>
      <c r="C6" s="174"/>
      <c r="D6" s="174"/>
      <c r="E6" s="174"/>
      <c r="F6" s="174"/>
      <c r="G6" s="175"/>
      <c r="H6" s="182" t="s">
        <v>95</v>
      </c>
      <c r="I6" s="183"/>
      <c r="J6" s="183"/>
      <c r="K6" s="183"/>
      <c r="L6" s="183"/>
      <c r="M6" s="184"/>
      <c r="N6" s="182" t="s">
        <v>96</v>
      </c>
      <c r="O6" s="183"/>
      <c r="P6" s="183"/>
      <c r="Q6" s="183"/>
      <c r="R6" s="183"/>
      <c r="S6" s="184"/>
      <c r="T6" s="182" t="s">
        <v>97</v>
      </c>
      <c r="U6" s="183"/>
      <c r="V6" s="183"/>
      <c r="W6" s="183"/>
      <c r="X6" s="183"/>
      <c r="Y6" s="184"/>
      <c r="Z6" s="154" t="s">
        <v>98</v>
      </c>
      <c r="AA6" s="155"/>
      <c r="AB6" s="155"/>
      <c r="AC6" s="155"/>
      <c r="AD6" s="155"/>
      <c r="AE6" s="156"/>
      <c r="AF6" s="163" t="s">
        <v>99</v>
      </c>
      <c r="AG6" s="164"/>
      <c r="AH6" s="164"/>
      <c r="AI6" s="164"/>
      <c r="AJ6" s="164"/>
      <c r="AK6" s="165"/>
    </row>
    <row r="7" spans="1:37" ht="15" customHeight="1" x14ac:dyDescent="0.25">
      <c r="A7" s="172"/>
      <c r="B7" s="176"/>
      <c r="C7" s="177"/>
      <c r="D7" s="177"/>
      <c r="E7" s="177"/>
      <c r="F7" s="177"/>
      <c r="G7" s="178"/>
      <c r="H7" s="185"/>
      <c r="I7" s="186"/>
      <c r="J7" s="186"/>
      <c r="K7" s="186"/>
      <c r="L7" s="186"/>
      <c r="M7" s="187"/>
      <c r="N7" s="185"/>
      <c r="O7" s="186"/>
      <c r="P7" s="186"/>
      <c r="Q7" s="186"/>
      <c r="R7" s="186"/>
      <c r="S7" s="187"/>
      <c r="T7" s="185"/>
      <c r="U7" s="186"/>
      <c r="V7" s="186"/>
      <c r="W7" s="186"/>
      <c r="X7" s="186"/>
      <c r="Y7" s="187"/>
      <c r="Z7" s="157"/>
      <c r="AA7" s="158"/>
      <c r="AB7" s="158"/>
      <c r="AC7" s="158"/>
      <c r="AD7" s="158"/>
      <c r="AE7" s="159"/>
      <c r="AF7" s="166"/>
      <c r="AG7" s="167"/>
      <c r="AH7" s="167"/>
      <c r="AI7" s="167"/>
      <c r="AJ7" s="167"/>
      <c r="AK7" s="168"/>
    </row>
    <row r="8" spans="1:37" ht="15.75" customHeight="1" thickBot="1" x14ac:dyDescent="0.3">
      <c r="A8" s="172"/>
      <c r="B8" s="179"/>
      <c r="C8" s="180"/>
      <c r="D8" s="180"/>
      <c r="E8" s="180"/>
      <c r="F8" s="180"/>
      <c r="G8" s="181"/>
      <c r="H8" s="188"/>
      <c r="I8" s="189"/>
      <c r="J8" s="189"/>
      <c r="K8" s="189"/>
      <c r="L8" s="189"/>
      <c r="M8" s="190"/>
      <c r="N8" s="188"/>
      <c r="O8" s="189"/>
      <c r="P8" s="189"/>
      <c r="Q8" s="189"/>
      <c r="R8" s="189"/>
      <c r="S8" s="190"/>
      <c r="T8" s="188"/>
      <c r="U8" s="189"/>
      <c r="V8" s="189"/>
      <c r="W8" s="189"/>
      <c r="X8" s="189"/>
      <c r="Y8" s="190"/>
      <c r="Z8" s="160"/>
      <c r="AA8" s="161"/>
      <c r="AB8" s="161"/>
      <c r="AC8" s="161"/>
      <c r="AD8" s="161"/>
      <c r="AE8" s="162"/>
      <c r="AF8" s="169"/>
      <c r="AG8" s="170"/>
      <c r="AH8" s="170"/>
      <c r="AI8" s="170"/>
      <c r="AJ8" s="170"/>
      <c r="AK8" s="171"/>
    </row>
    <row r="9" spans="1:37" ht="14.25" thickBot="1" x14ac:dyDescent="0.3">
      <c r="B9" s="56" t="s">
        <v>80</v>
      </c>
      <c r="C9" s="23" t="s">
        <v>82</v>
      </c>
      <c r="D9" s="23" t="s">
        <v>84</v>
      </c>
      <c r="E9" s="23" t="s">
        <v>89</v>
      </c>
      <c r="F9" s="23" t="s">
        <v>100</v>
      </c>
      <c r="G9" s="57" t="s">
        <v>111</v>
      </c>
      <c r="H9" s="62" t="s">
        <v>80</v>
      </c>
      <c r="I9" s="24" t="s">
        <v>82</v>
      </c>
      <c r="J9" s="24" t="s">
        <v>84</v>
      </c>
      <c r="K9" s="24" t="s">
        <v>89</v>
      </c>
      <c r="L9" s="24" t="s">
        <v>100</v>
      </c>
      <c r="M9" s="24" t="s">
        <v>111</v>
      </c>
      <c r="N9" s="62" t="s">
        <v>80</v>
      </c>
      <c r="O9" s="24" t="s">
        <v>82</v>
      </c>
      <c r="P9" s="24" t="s">
        <v>84</v>
      </c>
      <c r="Q9" s="24" t="s">
        <v>89</v>
      </c>
      <c r="R9" s="24" t="s">
        <v>100</v>
      </c>
      <c r="S9" s="24" t="s">
        <v>111</v>
      </c>
      <c r="T9" s="62" t="s">
        <v>80</v>
      </c>
      <c r="U9" s="24" t="s">
        <v>82</v>
      </c>
      <c r="V9" s="24" t="s">
        <v>84</v>
      </c>
      <c r="W9" s="24" t="s">
        <v>89</v>
      </c>
      <c r="X9" s="24" t="s">
        <v>100</v>
      </c>
      <c r="Y9" s="24" t="s">
        <v>111</v>
      </c>
      <c r="Z9" s="63" t="s">
        <v>80</v>
      </c>
      <c r="AA9" s="25" t="s">
        <v>82</v>
      </c>
      <c r="AB9" s="25" t="s">
        <v>84</v>
      </c>
      <c r="AC9" s="25" t="s">
        <v>89</v>
      </c>
      <c r="AD9" s="25" t="s">
        <v>100</v>
      </c>
      <c r="AE9" s="64" t="s">
        <v>111</v>
      </c>
      <c r="AF9" s="65" t="s">
        <v>80</v>
      </c>
      <c r="AG9" s="26" t="s">
        <v>82</v>
      </c>
      <c r="AH9" s="26" t="s">
        <v>84</v>
      </c>
      <c r="AI9" s="26" t="s">
        <v>89</v>
      </c>
      <c r="AJ9" s="26" t="s">
        <v>100</v>
      </c>
      <c r="AK9" s="27" t="s">
        <v>111</v>
      </c>
    </row>
    <row r="10" spans="1:37" x14ac:dyDescent="0.25">
      <c r="A10" s="15" t="s">
        <v>0</v>
      </c>
      <c r="B10" s="58">
        <v>57.644932213488211</v>
      </c>
      <c r="C10" s="30">
        <v>63.067411260072689</v>
      </c>
      <c r="D10" s="35">
        <v>59.915777675045163</v>
      </c>
      <c r="E10" s="35">
        <v>66.977335873217044</v>
      </c>
      <c r="F10" s="35">
        <v>67.640098469510278</v>
      </c>
      <c r="G10" s="35">
        <v>64.727803253752569</v>
      </c>
      <c r="H10" s="58">
        <v>20.43777795631371</v>
      </c>
      <c r="I10" s="30">
        <v>21.121290704264499</v>
      </c>
      <c r="J10" s="35">
        <v>24.309285592821126</v>
      </c>
      <c r="K10" s="35">
        <v>21.517749146744201</v>
      </c>
      <c r="L10" s="35">
        <v>25.344964032486953</v>
      </c>
      <c r="M10" s="35">
        <v>24.378466808948001</v>
      </c>
      <c r="N10" s="58">
        <v>11.027815267289457</v>
      </c>
      <c r="O10" s="30">
        <v>11.612614030255823</v>
      </c>
      <c r="P10" s="35">
        <v>11.104821425234919</v>
      </c>
      <c r="Q10" s="35">
        <v>10.63578244770423</v>
      </c>
      <c r="R10" s="35">
        <v>12.292315393810982</v>
      </c>
      <c r="S10" s="35">
        <v>10.215251321095185</v>
      </c>
      <c r="T10" s="58">
        <v>12.474580744023251</v>
      </c>
      <c r="U10" s="30">
        <v>13.896239702644516</v>
      </c>
      <c r="V10" s="35">
        <v>15.414945103656557</v>
      </c>
      <c r="W10" s="35">
        <v>15.240136489884884</v>
      </c>
      <c r="X10" s="35">
        <v>14.354903392118235</v>
      </c>
      <c r="Y10" s="35">
        <v>12.981940711818492</v>
      </c>
      <c r="Z10" s="58">
        <v>14.242309818878754</v>
      </c>
      <c r="AA10" s="30">
        <v>7.5093638827856406</v>
      </c>
      <c r="AB10" s="35">
        <v>18.835470873236972</v>
      </c>
      <c r="AC10" s="35">
        <v>10.986586842448574</v>
      </c>
      <c r="AD10" s="35">
        <v>11.436564692080079</v>
      </c>
      <c r="AE10" s="35">
        <v>20.979264474375999</v>
      </c>
      <c r="AF10" s="58">
        <f t="shared" ref="AF10:AF20" si="0">B10+H10+N10+T10+Z10</f>
        <v>115.82741599999338</v>
      </c>
      <c r="AG10" s="30">
        <f t="shared" ref="AG10:AG20" si="1">C10+I10+O10+U10+AA10</f>
        <v>117.20691958002317</v>
      </c>
      <c r="AH10" s="30">
        <f t="shared" ref="AH10:AH20" si="2">D10+J10+P10+V10+AB10</f>
        <v>129.58030066999473</v>
      </c>
      <c r="AI10" s="30">
        <f t="shared" ref="AI10:AI20" si="3">E10+K10+Q10+W10+AC10</f>
        <v>125.35759079999893</v>
      </c>
      <c r="AJ10" s="30">
        <f t="shared" ref="AJ10:AJ20" si="4">F10+L10+R10+X10+AD10</f>
        <v>131.06884598000653</v>
      </c>
      <c r="AK10" s="140">
        <f t="shared" ref="AK10:AK20" si="5">G10+M10+S10+Y10+AE10</f>
        <v>133.28272656999025</v>
      </c>
    </row>
    <row r="11" spans="1:37" x14ac:dyDescent="0.25">
      <c r="A11" s="15" t="s">
        <v>1</v>
      </c>
      <c r="B11" s="58">
        <v>7.7132536309999042E-2</v>
      </c>
      <c r="C11" s="30">
        <v>1.0068032036899701</v>
      </c>
      <c r="D11" s="35">
        <v>0.60890035272197296</v>
      </c>
      <c r="E11" s="35">
        <v>1.6639777385629668</v>
      </c>
      <c r="F11" s="35">
        <v>1.0027554300000021</v>
      </c>
      <c r="G11" s="35">
        <v>0.84161471046507474</v>
      </c>
      <c r="H11" s="58">
        <v>13.446862232072334</v>
      </c>
      <c r="I11" s="30">
        <v>13.807195590502401</v>
      </c>
      <c r="J11" s="35">
        <v>14.236218176070594</v>
      </c>
      <c r="K11" s="35">
        <v>14.379280409335628</v>
      </c>
      <c r="L11" s="35">
        <v>14.610753202018437</v>
      </c>
      <c r="M11" s="35">
        <v>14.977785962487308</v>
      </c>
      <c r="N11" s="58">
        <v>2.5927217300000001</v>
      </c>
      <c r="O11" s="30">
        <v>3.4366898100000003</v>
      </c>
      <c r="P11" s="35">
        <v>3.4643483500000007</v>
      </c>
      <c r="Q11" s="35">
        <v>1.810002399999999</v>
      </c>
      <c r="R11" s="35">
        <v>2.90193295</v>
      </c>
      <c r="S11" s="35">
        <v>3.5648641899999993</v>
      </c>
      <c r="T11" s="58">
        <v>3.0915503287419521</v>
      </c>
      <c r="U11" s="30">
        <v>4.2284306939487193</v>
      </c>
      <c r="V11" s="35">
        <v>3.4633732386334408</v>
      </c>
      <c r="W11" s="35">
        <v>2.9997275367060352</v>
      </c>
      <c r="X11" s="35">
        <v>2.854449837385769</v>
      </c>
      <c r="Y11" s="35">
        <v>2.5401101898577045</v>
      </c>
      <c r="Z11" s="58">
        <v>-0.44126716017110695</v>
      </c>
      <c r="AA11" s="30">
        <v>-0.39540967304425401</v>
      </c>
      <c r="AB11" s="35">
        <v>0.23742359052484904</v>
      </c>
      <c r="AC11" s="35">
        <v>-0.43113996331376803</v>
      </c>
      <c r="AD11" s="35">
        <v>-0.63910016647127732</v>
      </c>
      <c r="AE11" s="35">
        <v>-0.43786140527432821</v>
      </c>
      <c r="AF11" s="58">
        <f t="shared" si="0"/>
        <v>18.766999666953179</v>
      </c>
      <c r="AG11" s="30">
        <f t="shared" si="1"/>
        <v>22.083709625096837</v>
      </c>
      <c r="AH11" s="30">
        <f t="shared" si="2"/>
        <v>22.010263707950855</v>
      </c>
      <c r="AI11" s="30">
        <f t="shared" si="3"/>
        <v>20.421848121290861</v>
      </c>
      <c r="AJ11" s="136">
        <f t="shared" si="4"/>
        <v>20.730791252932931</v>
      </c>
      <c r="AK11" s="140">
        <f t="shared" si="5"/>
        <v>21.486513647535755</v>
      </c>
    </row>
    <row r="12" spans="1:37" x14ac:dyDescent="0.25">
      <c r="A12" s="15" t="s">
        <v>2</v>
      </c>
      <c r="B12" s="58">
        <v>0.54462846999999992</v>
      </c>
      <c r="C12" s="30">
        <v>0.88823328999999984</v>
      </c>
      <c r="D12" s="35">
        <v>0.49789174000000003</v>
      </c>
      <c r="E12" s="35">
        <v>4.6637081628798063</v>
      </c>
      <c r="F12" s="35">
        <v>1.16932966</v>
      </c>
      <c r="G12" s="35">
        <v>-0.38866101326988428</v>
      </c>
      <c r="H12" s="58">
        <v>0.13517515000000002</v>
      </c>
      <c r="I12" s="30">
        <v>0.24772300000000003</v>
      </c>
      <c r="J12" s="35">
        <v>-9.8719590000000149E-2</v>
      </c>
      <c r="K12" s="35">
        <v>-0.45897397999999989</v>
      </c>
      <c r="L12" s="35">
        <v>-9.3485960000000007E-2</v>
      </c>
      <c r="M12" s="35">
        <v>-0.30418170999999999</v>
      </c>
      <c r="N12" s="58">
        <v>0</v>
      </c>
      <c r="O12" s="30">
        <v>0</v>
      </c>
      <c r="P12" s="35">
        <v>0</v>
      </c>
      <c r="Q12" s="35">
        <v>0</v>
      </c>
      <c r="R12" s="35">
        <v>0</v>
      </c>
      <c r="S12" s="35">
        <v>0</v>
      </c>
      <c r="T12" s="58">
        <v>1.9921901266783799</v>
      </c>
      <c r="U12" s="30">
        <v>6.4010308741065503</v>
      </c>
      <c r="V12" s="35">
        <v>0.88919633249170515</v>
      </c>
      <c r="W12" s="35">
        <v>3.8279789899999996</v>
      </c>
      <c r="X12" s="35">
        <v>1.5724680496018895</v>
      </c>
      <c r="Y12" s="35">
        <v>3.2546220667070865E-2</v>
      </c>
      <c r="Z12" s="58">
        <v>0.45561764000004973</v>
      </c>
      <c r="AA12" s="30">
        <v>5.8270267992148703</v>
      </c>
      <c r="AB12" s="35">
        <v>2.671250277508471</v>
      </c>
      <c r="AC12" s="35">
        <v>0.20130863712050887</v>
      </c>
      <c r="AD12" s="35">
        <v>8.8813502055875713</v>
      </c>
      <c r="AE12" s="35">
        <v>6.5195489074136113</v>
      </c>
      <c r="AF12" s="58">
        <f t="shared" si="0"/>
        <v>3.1276113866784296</v>
      </c>
      <c r="AG12" s="30">
        <f t="shared" si="1"/>
        <v>13.364013963321421</v>
      </c>
      <c r="AH12" s="30">
        <f t="shared" si="2"/>
        <v>3.959618760000176</v>
      </c>
      <c r="AI12" s="30">
        <f t="shared" si="3"/>
        <v>8.2340218100003142</v>
      </c>
      <c r="AJ12" s="30">
        <f t="shared" si="4"/>
        <v>11.529661955189461</v>
      </c>
      <c r="AK12" s="140">
        <f t="shared" si="5"/>
        <v>5.8592524048107979</v>
      </c>
    </row>
    <row r="13" spans="1:37" x14ac:dyDescent="0.25">
      <c r="A13" s="16" t="s">
        <v>3</v>
      </c>
      <c r="B13" s="59">
        <v>58.266693219798206</v>
      </c>
      <c r="C13" s="36">
        <v>64.96244775376266</v>
      </c>
      <c r="D13" s="53">
        <v>61.022569767767138</v>
      </c>
      <c r="E13" s="53">
        <v>73.305021774659807</v>
      </c>
      <c r="F13" s="53">
        <v>69.812183559510288</v>
      </c>
      <c r="G13" s="53">
        <v>65.181756950947758</v>
      </c>
      <c r="H13" s="59">
        <v>34.019815338386046</v>
      </c>
      <c r="I13" s="36">
        <v>35.176209294766899</v>
      </c>
      <c r="J13" s="53">
        <v>38.446784178891718</v>
      </c>
      <c r="K13" s="53">
        <v>35.438055576079826</v>
      </c>
      <c r="L13" s="53">
        <v>39.862231274505383</v>
      </c>
      <c r="M13" s="53">
        <v>39.052071061435306</v>
      </c>
      <c r="N13" s="59">
        <v>13.620536997289456</v>
      </c>
      <c r="O13" s="36">
        <v>15.049303840255824</v>
      </c>
      <c r="P13" s="53">
        <v>14.569169775234919</v>
      </c>
      <c r="Q13" s="53">
        <v>12.445784847704228</v>
      </c>
      <c r="R13" s="53">
        <v>15.194248343810983</v>
      </c>
      <c r="S13" s="53">
        <v>13.780115511095184</v>
      </c>
      <c r="T13" s="59">
        <v>17.558321199443583</v>
      </c>
      <c r="U13" s="36">
        <v>24.525701270699784</v>
      </c>
      <c r="V13" s="53">
        <v>19.767514674781701</v>
      </c>
      <c r="W13" s="53">
        <v>22.067843016590917</v>
      </c>
      <c r="X13" s="53">
        <v>18.781821279105891</v>
      </c>
      <c r="Y13" s="53">
        <v>15.554597122343267</v>
      </c>
      <c r="Z13" s="59">
        <v>14.256660298707697</v>
      </c>
      <c r="AA13" s="36">
        <v>12.940981008956257</v>
      </c>
      <c r="AB13" s="53">
        <v>21.74414474127029</v>
      </c>
      <c r="AC13" s="53">
        <v>10.756755516255314</v>
      </c>
      <c r="AD13" s="53">
        <v>19.678814731196375</v>
      </c>
      <c r="AE13" s="53">
        <v>27.06095197651528</v>
      </c>
      <c r="AF13" s="59">
        <f t="shared" si="0"/>
        <v>137.72202705362497</v>
      </c>
      <c r="AG13" s="36">
        <f t="shared" si="1"/>
        <v>152.6546431684414</v>
      </c>
      <c r="AH13" s="36">
        <f t="shared" si="2"/>
        <v>155.55018313794574</v>
      </c>
      <c r="AI13" s="36">
        <f t="shared" si="3"/>
        <v>154.01346073129011</v>
      </c>
      <c r="AJ13" s="36">
        <f t="shared" si="4"/>
        <v>163.32929918812891</v>
      </c>
      <c r="AK13" s="141">
        <f t="shared" si="5"/>
        <v>160.62949262233681</v>
      </c>
    </row>
    <row r="14" spans="1:37" x14ac:dyDescent="0.25">
      <c r="A14" s="17" t="s">
        <v>4</v>
      </c>
      <c r="B14" s="58">
        <v>0</v>
      </c>
      <c r="C14" s="30">
        <v>0</v>
      </c>
      <c r="D14" s="30">
        <v>0</v>
      </c>
      <c r="E14" s="30">
        <v>0</v>
      </c>
      <c r="F14" s="30">
        <v>0</v>
      </c>
      <c r="G14" s="35">
        <v>0</v>
      </c>
      <c r="H14" s="58">
        <v>0</v>
      </c>
      <c r="I14" s="30">
        <v>0</v>
      </c>
      <c r="J14" s="30">
        <v>0</v>
      </c>
      <c r="K14" s="30">
        <v>0</v>
      </c>
      <c r="L14" s="30">
        <v>0</v>
      </c>
      <c r="M14" s="35">
        <v>0</v>
      </c>
      <c r="N14" s="58">
        <v>0</v>
      </c>
      <c r="O14" s="30">
        <v>0</v>
      </c>
      <c r="P14" s="30">
        <v>0</v>
      </c>
      <c r="Q14" s="30">
        <v>0</v>
      </c>
      <c r="R14" s="30">
        <v>0</v>
      </c>
      <c r="S14" s="35">
        <v>0</v>
      </c>
      <c r="T14" s="58">
        <v>0.4173899739979573</v>
      </c>
      <c r="U14" s="30">
        <v>0.42616027091245179</v>
      </c>
      <c r="V14" s="30">
        <v>1.7813359149466546</v>
      </c>
      <c r="W14" s="30">
        <v>0.17065817051820437</v>
      </c>
      <c r="X14" s="30">
        <v>0.613734293370918</v>
      </c>
      <c r="Y14" s="35">
        <v>7.1910710000000017E-2</v>
      </c>
      <c r="Z14" s="58">
        <v>11.460794383692598</v>
      </c>
      <c r="AA14" s="30">
        <v>3.8358737435406907</v>
      </c>
      <c r="AB14" s="30">
        <v>3.61406719724777</v>
      </c>
      <c r="AC14" s="35">
        <v>3.4500241417504318</v>
      </c>
      <c r="AD14" s="35">
        <v>2.978957416249409</v>
      </c>
      <c r="AE14" s="35">
        <v>2.9284607729400824</v>
      </c>
      <c r="AF14" s="58">
        <f t="shared" si="0"/>
        <v>11.878184357690555</v>
      </c>
      <c r="AG14" s="30">
        <f t="shared" si="1"/>
        <v>4.2620340144531426</v>
      </c>
      <c r="AH14" s="30">
        <f t="shared" si="2"/>
        <v>5.3954031121944244</v>
      </c>
      <c r="AI14" s="30">
        <f t="shared" si="3"/>
        <v>3.6206823122686362</v>
      </c>
      <c r="AJ14" s="30">
        <f t="shared" si="4"/>
        <v>3.5926917096203272</v>
      </c>
      <c r="AK14" s="140">
        <f t="shared" si="5"/>
        <v>3.0003714829400825</v>
      </c>
    </row>
    <row r="15" spans="1:37" x14ac:dyDescent="0.25">
      <c r="A15" s="18" t="s">
        <v>5</v>
      </c>
      <c r="B15" s="58">
        <v>0</v>
      </c>
      <c r="C15" s="30">
        <v>-8.8345573399999999</v>
      </c>
      <c r="D15" s="35">
        <v>-8.1387520000000002</v>
      </c>
      <c r="E15" s="35">
        <v>-1.0222722399999999</v>
      </c>
      <c r="F15" s="35">
        <v>0</v>
      </c>
      <c r="G15" s="35">
        <v>0</v>
      </c>
      <c r="H15" s="58">
        <v>2.2031798322872773</v>
      </c>
      <c r="I15" s="30">
        <v>-10.931180271874537</v>
      </c>
      <c r="J15" s="35">
        <v>-0.47801228235094684</v>
      </c>
      <c r="K15" s="35">
        <v>-8.9353611497555505</v>
      </c>
      <c r="L15" s="35">
        <v>-9.3196363247943257</v>
      </c>
      <c r="M15" s="35">
        <v>-1.0391070734951815</v>
      </c>
      <c r="N15" s="58">
        <v>-3.7766239300000004</v>
      </c>
      <c r="O15" s="30">
        <v>-0.64408835999999903</v>
      </c>
      <c r="P15" s="35">
        <v>-0.78094236000000106</v>
      </c>
      <c r="Q15" s="35">
        <v>-1.8908501600000001</v>
      </c>
      <c r="R15" s="35">
        <v>-0.66370876000000001</v>
      </c>
      <c r="S15" s="35">
        <v>1.1342841099999992</v>
      </c>
      <c r="T15" s="58">
        <v>-5.8636718679462865</v>
      </c>
      <c r="U15" s="30">
        <v>-2.9402257750533964</v>
      </c>
      <c r="V15" s="35">
        <v>-7.7292446605482503</v>
      </c>
      <c r="W15" s="35">
        <v>-3.7866463050549397</v>
      </c>
      <c r="X15" s="35">
        <v>-4.4905026675483066</v>
      </c>
      <c r="Y15" s="35">
        <v>-13.767143405378926</v>
      </c>
      <c r="Z15" s="58">
        <v>-10.983863162039899</v>
      </c>
      <c r="AA15" s="30">
        <v>-1.7734465428729813</v>
      </c>
      <c r="AB15" s="35">
        <v>0.32686032884289329</v>
      </c>
      <c r="AC15" s="35">
        <v>-1.234063678307953</v>
      </c>
      <c r="AD15" s="35">
        <v>-2.5345195316789262</v>
      </c>
      <c r="AE15" s="35">
        <v>-2.9939802339920729</v>
      </c>
      <c r="AF15" s="58">
        <f t="shared" ref="AF15:AK15" si="6">B15+H15+N15+T15+Z15</f>
        <v>-18.420979127698907</v>
      </c>
      <c r="AG15" s="30">
        <f t="shared" si="6"/>
        <v>-25.12349828980091</v>
      </c>
      <c r="AH15" s="30">
        <f t="shared" si="6"/>
        <v>-16.800090974056307</v>
      </c>
      <c r="AI15" s="30">
        <f t="shared" si="6"/>
        <v>-16.869193533118445</v>
      </c>
      <c r="AJ15" s="30">
        <f t="shared" si="6"/>
        <v>-17.00836728402156</v>
      </c>
      <c r="AK15" s="140">
        <f t="shared" si="6"/>
        <v>-16.665946602866182</v>
      </c>
    </row>
    <row r="16" spans="1:37" x14ac:dyDescent="0.25">
      <c r="A16" s="18" t="s">
        <v>6</v>
      </c>
      <c r="B16" s="58">
        <v>-41.27952354955076</v>
      </c>
      <c r="C16" s="30">
        <v>-40.935587107519879</v>
      </c>
      <c r="D16" s="35">
        <v>-37.570614685995466</v>
      </c>
      <c r="E16" s="35">
        <v>-45.796333832899805</v>
      </c>
      <c r="F16" s="35">
        <v>-41.005791489527368</v>
      </c>
      <c r="G16" s="35">
        <v>-45.773123391563992</v>
      </c>
      <c r="H16" s="58">
        <v>-19.148915740087521</v>
      </c>
      <c r="I16" s="30">
        <v>-18.707775367683979</v>
      </c>
      <c r="J16" s="35">
        <v>-22.412710679978378</v>
      </c>
      <c r="K16" s="35">
        <v>-20.91199534600479</v>
      </c>
      <c r="L16" s="35">
        <v>-21.352049281828169</v>
      </c>
      <c r="M16" s="35">
        <v>-20.96505569756108</v>
      </c>
      <c r="N16" s="58">
        <v>-7.2230124068810015</v>
      </c>
      <c r="O16" s="30">
        <v>-7.844988705243515</v>
      </c>
      <c r="P16" s="35">
        <v>-7.1826528064678641</v>
      </c>
      <c r="Q16" s="35">
        <v>-6.3731696368722419</v>
      </c>
      <c r="R16" s="35">
        <v>-6.8301566271919514</v>
      </c>
      <c r="S16" s="35">
        <v>-7.6776534868384916</v>
      </c>
      <c r="T16" s="58">
        <v>-9.2770656637612756</v>
      </c>
      <c r="U16" s="30">
        <v>-10.564293718984437</v>
      </c>
      <c r="V16" s="35">
        <v>-12.184550917278047</v>
      </c>
      <c r="W16" s="35">
        <v>-10.886829028450563</v>
      </c>
      <c r="X16" s="35">
        <v>-10.103047226295564</v>
      </c>
      <c r="Y16" s="35">
        <v>-10.320837629389347</v>
      </c>
      <c r="Z16" s="58">
        <v>-6.9209344911568405</v>
      </c>
      <c r="AA16" s="30">
        <v>-10.639747529131284</v>
      </c>
      <c r="AB16" s="35">
        <v>-6.3275336377320404</v>
      </c>
      <c r="AC16" s="35">
        <v>-22.629172746505862</v>
      </c>
      <c r="AD16" s="35">
        <v>-8.5315440893236136</v>
      </c>
      <c r="AE16" s="35">
        <v>-12.950490721287615</v>
      </c>
      <c r="AF16" s="58">
        <f>B16+H16+N16+T16+Z16</f>
        <v>-83.849451851437394</v>
      </c>
      <c r="AG16" s="30">
        <f>C16+I16+O16+U16+AA16</f>
        <v>-88.692392428563096</v>
      </c>
      <c r="AH16" s="30">
        <f>D16+J16+P16+V16+AB16</f>
        <v>-85.678062727451788</v>
      </c>
      <c r="AI16" s="30">
        <f t="shared" si="3"/>
        <v>-106.59750059073326</v>
      </c>
      <c r="AJ16" s="30">
        <f t="shared" si="4"/>
        <v>-87.82258871416667</v>
      </c>
      <c r="AK16" s="140">
        <f t="shared" si="5"/>
        <v>-97.68716092664053</v>
      </c>
    </row>
    <row r="17" spans="1:37" x14ac:dyDescent="0.25">
      <c r="A17" s="18" t="s">
        <v>29</v>
      </c>
      <c r="B17" s="58">
        <v>-0.21043942999999998</v>
      </c>
      <c r="C17" s="30">
        <v>-0.21457458999999998</v>
      </c>
      <c r="D17" s="35">
        <v>-8.3933170000000001E-2</v>
      </c>
      <c r="E17" s="35">
        <v>-1.4916079999999986E-2</v>
      </c>
      <c r="F17" s="35">
        <v>-0.21199999999999999</v>
      </c>
      <c r="G17" s="35">
        <v>-1.0213180000000013E-2</v>
      </c>
      <c r="H17" s="58">
        <v>-0.69405841999999995</v>
      </c>
      <c r="I17" s="30">
        <v>-0.74966798943900093</v>
      </c>
      <c r="J17" s="35">
        <v>4.3431962819657798E-2</v>
      </c>
      <c r="K17" s="35">
        <v>-4.1460638933806564</v>
      </c>
      <c r="L17" s="35">
        <v>0.33518943261295869</v>
      </c>
      <c r="M17" s="35">
        <v>-1.4793953626129588</v>
      </c>
      <c r="N17" s="58">
        <v>-4.1599999999999998E-2</v>
      </c>
      <c r="O17" s="30">
        <v>0.47740060999999995</v>
      </c>
      <c r="P17" s="35">
        <v>4.174097999999999E-2</v>
      </c>
      <c r="Q17" s="35">
        <v>0.15533001000000002</v>
      </c>
      <c r="R17" s="35">
        <v>0</v>
      </c>
      <c r="S17" s="35">
        <v>1.0524760000000002</v>
      </c>
      <c r="T17" s="58">
        <v>-1.5086459999999999E-2</v>
      </c>
      <c r="U17" s="30">
        <v>-0.37872114000000001</v>
      </c>
      <c r="V17" s="35">
        <v>-0.11818934999999998</v>
      </c>
      <c r="W17" s="35">
        <v>0.49073483000000001</v>
      </c>
      <c r="X17" s="35">
        <v>-0.50497100000000006</v>
      </c>
      <c r="Y17" s="35">
        <v>0.18131758999999997</v>
      </c>
      <c r="Z17" s="58">
        <v>-4.1310291408635074</v>
      </c>
      <c r="AA17" s="30">
        <v>3.5347765603025669</v>
      </c>
      <c r="AB17" s="35">
        <v>-5.598485229439059</v>
      </c>
      <c r="AC17" s="35">
        <v>3.6206151199999996</v>
      </c>
      <c r="AD17" s="35">
        <v>-6.0392403699999999</v>
      </c>
      <c r="AE17" s="35">
        <v>9.738784579999999</v>
      </c>
      <c r="AF17" s="58">
        <f t="shared" ref="AF17" si="7">B17+H17+N17+T17+Z17</f>
        <v>-5.0922134508635075</v>
      </c>
      <c r="AG17" s="30">
        <f t="shared" ref="AG17" si="8">C17+I17+O17+U17+AA17</f>
        <v>2.6692134508635661</v>
      </c>
      <c r="AH17" s="30">
        <f t="shared" ref="AH17" si="9">D17+J17+P17+V17+AB17</f>
        <v>-5.7154348066194016</v>
      </c>
      <c r="AI17" s="30">
        <f t="shared" si="3"/>
        <v>0.10569998661934354</v>
      </c>
      <c r="AJ17" s="30">
        <f t="shared" si="4"/>
        <v>-6.4210219373870414</v>
      </c>
      <c r="AK17" s="140">
        <f t="shared" si="5"/>
        <v>9.4829696273870407</v>
      </c>
    </row>
    <row r="18" spans="1:37" x14ac:dyDescent="0.25">
      <c r="A18" s="18" t="s">
        <v>109</v>
      </c>
      <c r="B18" s="58"/>
      <c r="C18" s="30">
        <v>0</v>
      </c>
      <c r="D18" s="35">
        <v>0</v>
      </c>
      <c r="E18" s="35">
        <v>0</v>
      </c>
      <c r="F18" s="35">
        <v>0</v>
      </c>
      <c r="G18" s="35">
        <v>0</v>
      </c>
      <c r="H18" s="58">
        <v>0</v>
      </c>
      <c r="I18" s="30">
        <v>0</v>
      </c>
      <c r="J18" s="35">
        <v>0</v>
      </c>
      <c r="K18" s="35">
        <v>0</v>
      </c>
      <c r="L18" s="35">
        <v>0</v>
      </c>
      <c r="M18" s="35">
        <v>-0.76200000000000001</v>
      </c>
      <c r="N18" s="58">
        <v>0</v>
      </c>
      <c r="O18" s="30">
        <v>0</v>
      </c>
      <c r="P18" s="35">
        <v>0</v>
      </c>
      <c r="Q18" s="35">
        <v>0</v>
      </c>
      <c r="R18" s="35">
        <v>0</v>
      </c>
      <c r="S18" s="35">
        <v>0</v>
      </c>
      <c r="T18" s="58">
        <v>0</v>
      </c>
      <c r="U18" s="30">
        <v>0</v>
      </c>
      <c r="V18" s="35">
        <v>0</v>
      </c>
      <c r="W18" s="35">
        <v>0</v>
      </c>
      <c r="X18" s="35">
        <v>0</v>
      </c>
      <c r="Y18" s="35">
        <v>0</v>
      </c>
      <c r="Z18" s="58">
        <v>0</v>
      </c>
      <c r="AA18" s="30">
        <v>0</v>
      </c>
      <c r="AB18" s="35">
        <v>0</v>
      </c>
      <c r="AC18" s="35">
        <v>0</v>
      </c>
      <c r="AD18" s="35">
        <v>0</v>
      </c>
      <c r="AE18" s="35">
        <v>5.0000000000000001E-4</v>
      </c>
      <c r="AF18" s="58">
        <f t="shared" ref="AF18:AF19" si="10">B18+H18+N18+T18+Z18</f>
        <v>0</v>
      </c>
      <c r="AG18" s="30">
        <f t="shared" ref="AG18:AG19" si="11">C18+I18+O18+U18+AA18</f>
        <v>0</v>
      </c>
      <c r="AH18" s="30">
        <f t="shared" ref="AH18:AH19" si="12">D18+J18+P18+V18+AB18</f>
        <v>0</v>
      </c>
      <c r="AI18" s="30">
        <f t="shared" ref="AI18:AI19" si="13">E18+K18+Q18+W18+AC18</f>
        <v>0</v>
      </c>
      <c r="AJ18" s="30">
        <f t="shared" ref="AJ18:AJ19" si="14">F18+L18+R18+X18+AD18</f>
        <v>0</v>
      </c>
      <c r="AK18" s="140">
        <f t="shared" si="5"/>
        <v>-0.76150000000000007</v>
      </c>
    </row>
    <row r="19" spans="1:37" x14ac:dyDescent="0.25">
      <c r="A19" s="18" t="s">
        <v>110</v>
      </c>
      <c r="B19" s="58">
        <v>0</v>
      </c>
      <c r="C19" s="30">
        <v>0</v>
      </c>
      <c r="D19" s="35">
        <v>0</v>
      </c>
      <c r="E19" s="35">
        <v>0</v>
      </c>
      <c r="F19" s="35">
        <v>0</v>
      </c>
      <c r="G19" s="35">
        <v>-0.10100000000000001</v>
      </c>
      <c r="H19" s="58">
        <v>0</v>
      </c>
      <c r="I19" s="30">
        <v>0</v>
      </c>
      <c r="J19" s="35">
        <v>0</v>
      </c>
      <c r="K19" s="35">
        <v>0</v>
      </c>
      <c r="L19" s="35">
        <v>0</v>
      </c>
      <c r="M19" s="35">
        <v>0</v>
      </c>
      <c r="N19" s="58">
        <v>0</v>
      </c>
      <c r="O19" s="30">
        <v>0</v>
      </c>
      <c r="P19" s="35">
        <v>0</v>
      </c>
      <c r="Q19" s="35">
        <v>0</v>
      </c>
      <c r="R19" s="35">
        <v>0</v>
      </c>
      <c r="S19" s="35">
        <v>0</v>
      </c>
      <c r="T19" s="58">
        <v>0</v>
      </c>
      <c r="U19" s="30">
        <v>0</v>
      </c>
      <c r="V19" s="35">
        <v>0</v>
      </c>
      <c r="W19" s="35">
        <v>0</v>
      </c>
      <c r="X19" s="35">
        <v>0</v>
      </c>
      <c r="Y19" s="35">
        <v>0.23599999999999999</v>
      </c>
      <c r="Z19" s="58">
        <v>0</v>
      </c>
      <c r="AA19" s="30">
        <v>0</v>
      </c>
      <c r="AB19" s="35">
        <v>0</v>
      </c>
      <c r="AC19" s="35">
        <v>0</v>
      </c>
      <c r="AD19" s="35">
        <v>0</v>
      </c>
      <c r="AE19" s="35">
        <v>0</v>
      </c>
      <c r="AF19" s="58">
        <f t="shared" si="10"/>
        <v>0</v>
      </c>
      <c r="AG19" s="30">
        <f t="shared" si="11"/>
        <v>0</v>
      </c>
      <c r="AH19" s="30">
        <f t="shared" si="12"/>
        <v>0</v>
      </c>
      <c r="AI19" s="30">
        <f t="shared" si="13"/>
        <v>0</v>
      </c>
      <c r="AJ19" s="30">
        <f t="shared" si="14"/>
        <v>0</v>
      </c>
      <c r="AK19" s="140">
        <f t="shared" si="5"/>
        <v>0.13499999999999998</v>
      </c>
    </row>
    <row r="20" spans="1:37" ht="15" x14ac:dyDescent="0.25">
      <c r="A20" s="16" t="s">
        <v>66</v>
      </c>
      <c r="B20" s="59">
        <v>11.476664826590502</v>
      </c>
      <c r="C20" s="36">
        <v>10.244941464831266</v>
      </c>
      <c r="D20" s="53">
        <v>10.418304021688106</v>
      </c>
      <c r="E20" s="53">
        <v>18.110221431887705</v>
      </c>
      <c r="F20" s="53">
        <v>19.411952561417358</v>
      </c>
      <c r="G20" s="53">
        <v>13.101464511960478</v>
      </c>
      <c r="H20" s="59">
        <v>11.205167073229244</v>
      </c>
      <c r="I20" s="36">
        <v>3.3965926540653051</v>
      </c>
      <c r="J20" s="53">
        <v>10.671810586478172</v>
      </c>
      <c r="K20" s="53">
        <v>0.98795436815504267</v>
      </c>
      <c r="L20" s="53">
        <v>6.4668101846367954</v>
      </c>
      <c r="M20" s="53">
        <v>10.053323934412598</v>
      </c>
      <c r="N20" s="59">
        <v>1.7644357606922065</v>
      </c>
      <c r="O20" s="36">
        <v>4.8145047151801394</v>
      </c>
      <c r="P20" s="53">
        <v>4.5473761302055093</v>
      </c>
      <c r="Q20" s="53">
        <v>2.9673086440401986</v>
      </c>
      <c r="R20" s="53">
        <v>5.2276191185366265</v>
      </c>
      <c r="S20" s="53">
        <v>5.62648141603397</v>
      </c>
      <c r="T20" s="59">
        <v>1.643488893466696</v>
      </c>
      <c r="U20" s="36">
        <v>7.1588826678859565</v>
      </c>
      <c r="V20" s="53">
        <v>-0.18364942006755497</v>
      </c>
      <c r="W20" s="53">
        <v>5.394857290758738</v>
      </c>
      <c r="X20" s="53">
        <v>2.5005108994946919</v>
      </c>
      <c r="Y20" s="53">
        <v>-5.5103669732082574</v>
      </c>
      <c r="Z20" s="59">
        <v>-5.3201260120180711</v>
      </c>
      <c r="AA20" s="36">
        <v>2.7783449713240618</v>
      </c>
      <c r="AB20" s="53">
        <v>6.9411614471104279</v>
      </c>
      <c r="AC20" s="53">
        <v>-6.7139319092182888</v>
      </c>
      <c r="AD20" s="53">
        <v>1.7470993355768789</v>
      </c>
      <c r="AE20" s="53">
        <v>14.160284643059816</v>
      </c>
      <c r="AF20" s="59">
        <f t="shared" si="0"/>
        <v>20.769630541960577</v>
      </c>
      <c r="AG20" s="36">
        <f t="shared" si="1"/>
        <v>28.393266473286729</v>
      </c>
      <c r="AH20" s="36">
        <f t="shared" si="2"/>
        <v>32.39500276541466</v>
      </c>
      <c r="AI20" s="36">
        <f t="shared" si="3"/>
        <v>20.746409825623395</v>
      </c>
      <c r="AJ20" s="36">
        <f t="shared" si="4"/>
        <v>35.353992099662349</v>
      </c>
      <c r="AK20" s="141">
        <f t="shared" si="5"/>
        <v>37.431187532258605</v>
      </c>
    </row>
    <row r="21" spans="1:37" x14ac:dyDescent="0.25">
      <c r="A21" s="19" t="s">
        <v>75</v>
      </c>
      <c r="B21" s="58"/>
      <c r="C21" s="30"/>
      <c r="D21" s="30"/>
      <c r="E21" s="30"/>
      <c r="F21" s="30"/>
      <c r="G21" s="137"/>
      <c r="H21" s="97"/>
      <c r="I21" s="98"/>
      <c r="J21" s="98"/>
      <c r="K21" s="98"/>
      <c r="L21" s="98"/>
      <c r="M21" s="137"/>
      <c r="N21" s="58"/>
      <c r="O21" s="30"/>
      <c r="P21" s="30"/>
      <c r="Q21" s="30"/>
      <c r="R21" s="98"/>
      <c r="S21" s="137"/>
      <c r="T21" s="58"/>
      <c r="U21" s="30"/>
      <c r="V21" s="30"/>
      <c r="W21" s="30"/>
      <c r="X21" s="98"/>
      <c r="Y21" s="137"/>
      <c r="Z21" s="58"/>
      <c r="AA21" s="30"/>
      <c r="AB21" s="30"/>
      <c r="AC21" s="30"/>
      <c r="AD21" s="30"/>
      <c r="AE21" s="137"/>
      <c r="AF21" s="58">
        <f>'Consolidate PL'!G24</f>
        <v>0.64800000000000002</v>
      </c>
      <c r="AG21" s="30">
        <v>0.18449669999999979</v>
      </c>
      <c r="AH21" s="30">
        <v>0.53600000000000014</v>
      </c>
      <c r="AI21" s="30">
        <v>0.35299999999999998</v>
      </c>
      <c r="AJ21" s="30">
        <f>'Consolidate PL'!C24</f>
        <v>0.40300000000000002</v>
      </c>
      <c r="AK21" s="142">
        <f>'Consolidate PL'!B24</f>
        <v>-0.13700000000000001</v>
      </c>
    </row>
    <row r="22" spans="1:37" x14ac:dyDescent="0.25">
      <c r="A22" s="19" t="s">
        <v>76</v>
      </c>
      <c r="B22" s="58"/>
      <c r="C22" s="30"/>
      <c r="D22" s="30"/>
      <c r="E22" s="30"/>
      <c r="F22" s="30"/>
      <c r="G22" s="30"/>
      <c r="H22" s="58"/>
      <c r="I22" s="30"/>
      <c r="J22" s="30"/>
      <c r="K22" s="30"/>
      <c r="L22" s="30"/>
      <c r="M22" s="30"/>
      <c r="N22" s="58"/>
      <c r="O22" s="30"/>
      <c r="P22" s="30"/>
      <c r="Q22" s="30"/>
      <c r="R22" s="30"/>
      <c r="S22" s="30"/>
      <c r="T22" s="58"/>
      <c r="U22" s="30"/>
      <c r="V22" s="30"/>
      <c r="W22" s="30"/>
      <c r="X22" s="30"/>
      <c r="Y22" s="30"/>
      <c r="Z22" s="58"/>
      <c r="AA22" s="30"/>
      <c r="AB22" s="30"/>
      <c r="AC22" s="30"/>
      <c r="AD22" s="30"/>
      <c r="AE22" s="30"/>
      <c r="AF22" s="58">
        <f t="shared" ref="AF22" si="15">AF20-AF21</f>
        <v>20.121630541960577</v>
      </c>
      <c r="AG22" s="30">
        <f t="shared" ref="AG22" si="16">AG20-AG21</f>
        <v>28.208769773286729</v>
      </c>
      <c r="AH22" s="30">
        <f t="shared" ref="AH22:AJ22" si="17">AH20-AH21</f>
        <v>31.859002765414658</v>
      </c>
      <c r="AI22" s="30">
        <f t="shared" si="17"/>
        <v>20.393409825623394</v>
      </c>
      <c r="AJ22" s="30">
        <f t="shared" si="17"/>
        <v>34.950992099662351</v>
      </c>
      <c r="AK22" s="142">
        <f t="shared" ref="AK22" si="18">AK20-AK21</f>
        <v>37.568187532258605</v>
      </c>
    </row>
    <row r="23" spans="1:37" ht="15" x14ac:dyDescent="0.25">
      <c r="A23" s="28" t="s">
        <v>69</v>
      </c>
      <c r="B23" s="60">
        <v>0.55256952228420075</v>
      </c>
      <c r="C23" s="29">
        <v>0.36082292519848064</v>
      </c>
      <c r="D23" s="29">
        <v>0.32160219578097482</v>
      </c>
      <c r="E23" s="29">
        <v>0.87293279097958454</v>
      </c>
      <c r="F23" s="29">
        <v>0.54907385018063504</v>
      </c>
      <c r="G23" s="138">
        <v>0.35001466359221151</v>
      </c>
      <c r="H23" s="60">
        <v>0.53949765984482057</v>
      </c>
      <c r="I23" s="29">
        <v>0.11962669590203456</v>
      </c>
      <c r="J23" s="29">
        <v>0.32942767944047036</v>
      </c>
      <c r="K23" s="29">
        <v>4.7620498026354603E-2</v>
      </c>
      <c r="L23" s="29">
        <v>0.182915982059592</v>
      </c>
      <c r="M23" s="138">
        <v>0.2685814850450185</v>
      </c>
      <c r="N23" s="60">
        <v>8.4952679207631693E-2</v>
      </c>
      <c r="O23" s="29">
        <v>0.16956501710395933</v>
      </c>
      <c r="P23" s="29">
        <v>0.14037276561248976</v>
      </c>
      <c r="Q23" s="29">
        <v>0.14302757291410231</v>
      </c>
      <c r="R23" s="29">
        <v>0.14786503045540234</v>
      </c>
      <c r="S23" s="138">
        <v>0.1503153329342011</v>
      </c>
      <c r="T23" s="60">
        <v>7.9129423614270833E-2</v>
      </c>
      <c r="U23" s="29">
        <v>0.25213311313163833</v>
      </c>
      <c r="V23" s="29">
        <v>-5.6690663494439195E-3</v>
      </c>
      <c r="W23" s="29">
        <v>0.26003811435825774</v>
      </c>
      <c r="X23" s="29">
        <v>7.072782311105888E-2</v>
      </c>
      <c r="Y23" s="138">
        <v>-0.14721325548272715</v>
      </c>
      <c r="Z23" s="60">
        <v>-0.25614928495092387</v>
      </c>
      <c r="AA23" s="29">
        <v>9.7852248663887101E-2</v>
      </c>
      <c r="AB23" s="29">
        <v>0.21426642551550898</v>
      </c>
      <c r="AC23" s="29">
        <v>-0.32361897627829911</v>
      </c>
      <c r="AD23" s="29">
        <v>4.9417314193311843E-2</v>
      </c>
      <c r="AE23" s="138">
        <v>0.37830177391129599</v>
      </c>
      <c r="AF23" s="60">
        <f t="shared" ref="AF23:AK23" si="19">B23+H23+N23+T23+Z23</f>
        <v>0.99999999999999978</v>
      </c>
      <c r="AG23" s="29">
        <f t="shared" si="19"/>
        <v>0.99999999999999989</v>
      </c>
      <c r="AH23" s="29">
        <f t="shared" si="19"/>
        <v>1</v>
      </c>
      <c r="AI23" s="29">
        <f t="shared" si="19"/>
        <v>1.0000000000000002</v>
      </c>
      <c r="AJ23" s="29">
        <f t="shared" si="19"/>
        <v>1</v>
      </c>
      <c r="AK23" s="143">
        <f t="shared" si="19"/>
        <v>1</v>
      </c>
    </row>
    <row r="24" spans="1:37" x14ac:dyDescent="0.25">
      <c r="A24" s="20"/>
      <c r="B24" s="61"/>
      <c r="C24" s="13"/>
      <c r="D24" s="13"/>
      <c r="E24" s="13"/>
      <c r="F24" s="13"/>
      <c r="G24" s="13"/>
      <c r="H24" s="61"/>
      <c r="I24" s="13"/>
      <c r="J24" s="13"/>
      <c r="K24" s="13"/>
      <c r="L24" s="13"/>
      <c r="M24" s="13"/>
      <c r="N24" s="61"/>
      <c r="O24" s="13"/>
      <c r="P24" s="13"/>
      <c r="Q24" s="13"/>
      <c r="R24" s="13"/>
      <c r="S24" s="13"/>
      <c r="T24" s="61"/>
      <c r="U24" s="13"/>
      <c r="V24" s="13"/>
      <c r="W24" s="13"/>
      <c r="X24" s="13"/>
      <c r="Y24" s="13"/>
      <c r="Z24" s="61"/>
      <c r="AA24" s="13"/>
      <c r="AB24" s="13"/>
      <c r="AC24" s="13"/>
      <c r="AD24" s="13"/>
      <c r="AE24" s="13"/>
      <c r="AF24" s="61"/>
      <c r="AG24" s="13"/>
      <c r="AH24" s="13"/>
      <c r="AI24" s="13"/>
      <c r="AJ24" s="13"/>
      <c r="AK24" s="139"/>
    </row>
    <row r="25" spans="1:37" x14ac:dyDescent="0.25">
      <c r="A25" s="21" t="s">
        <v>71</v>
      </c>
      <c r="B25" s="66">
        <v>1398.22</v>
      </c>
      <c r="C25" s="35">
        <v>1370.7460000000001</v>
      </c>
      <c r="D25" s="35">
        <v>1376.473</v>
      </c>
      <c r="E25" s="35">
        <v>1523.62830891</v>
      </c>
      <c r="F25" s="35">
        <v>1518.6010000000001</v>
      </c>
      <c r="G25" s="35">
        <v>1528.1279999999999</v>
      </c>
      <c r="H25" s="66">
        <v>2513.0861060800612</v>
      </c>
      <c r="I25" s="35">
        <v>2748.7559999999999</v>
      </c>
      <c r="J25" s="35">
        <v>2474.8470000000002</v>
      </c>
      <c r="K25" s="35">
        <v>2940.0721832899626</v>
      </c>
      <c r="L25" s="35">
        <v>2722.0549999999998</v>
      </c>
      <c r="M25" s="35">
        <v>2737.9760000000001</v>
      </c>
      <c r="N25" s="66">
        <v>1405.902380580002</v>
      </c>
      <c r="O25" s="35">
        <v>1410.81</v>
      </c>
      <c r="P25" s="35">
        <v>1381.482</v>
      </c>
      <c r="Q25" s="35">
        <v>1390.2232954800054</v>
      </c>
      <c r="R25" s="35">
        <v>1378.1030000000001</v>
      </c>
      <c r="S25" s="35">
        <v>1389.9190000000001</v>
      </c>
      <c r="T25" s="66">
        <v>1948.9723637600002</v>
      </c>
      <c r="U25" s="35">
        <v>2334.6799999999998</v>
      </c>
      <c r="V25" s="35">
        <v>2292.5360000000001</v>
      </c>
      <c r="W25" s="35">
        <v>2231.1181590599972</v>
      </c>
      <c r="X25" s="35">
        <v>2240.4140000000002</v>
      </c>
      <c r="Y25" s="35">
        <v>2281.489</v>
      </c>
      <c r="Z25" s="66">
        <v>1765.9583289500001</v>
      </c>
      <c r="AA25" s="35">
        <v>2010.49</v>
      </c>
      <c r="AB25" s="35">
        <v>2226.018</v>
      </c>
      <c r="AC25" s="35">
        <v>2246.7617815099998</v>
      </c>
      <c r="AD25" s="35">
        <v>2417.2840000000001</v>
      </c>
      <c r="AE25" s="35">
        <v>1931.7070000000001</v>
      </c>
      <c r="AF25" s="66">
        <f t="shared" ref="AF25:AK27" si="20">B25+H25+N25+T25+Z25</f>
        <v>9032.1391793700641</v>
      </c>
      <c r="AG25" s="35">
        <f t="shared" si="20"/>
        <v>9875.482</v>
      </c>
      <c r="AH25" s="35">
        <f t="shared" si="20"/>
        <v>9751.3559999999998</v>
      </c>
      <c r="AI25" s="35">
        <f t="shared" si="20"/>
        <v>10331.803728249964</v>
      </c>
      <c r="AJ25" s="35">
        <f t="shared" si="20"/>
        <v>10276.457</v>
      </c>
      <c r="AK25" s="140">
        <f t="shared" si="20"/>
        <v>9869.219000000001</v>
      </c>
    </row>
    <row r="26" spans="1:37" ht="15" x14ac:dyDescent="0.25">
      <c r="A26" s="22" t="s">
        <v>67</v>
      </c>
      <c r="B26" s="66">
        <v>2189.2650099549223</v>
      </c>
      <c r="C26" s="35">
        <v>2131.8399021140576</v>
      </c>
      <c r="D26" s="35">
        <v>2128.8128116452945</v>
      </c>
      <c r="E26" s="35">
        <v>2339.1099529238982</v>
      </c>
      <c r="F26" s="35">
        <v>2342.3278233012743</v>
      </c>
      <c r="G26" s="35">
        <v>2344.3425108445053</v>
      </c>
      <c r="H26" s="66">
        <v>2155.0168920240562</v>
      </c>
      <c r="I26" s="35">
        <v>2274.6749051098186</v>
      </c>
      <c r="J26" s="35">
        <v>2041.8816679706952</v>
      </c>
      <c r="K26" s="35">
        <v>2500.8347785041406</v>
      </c>
      <c r="L26" s="35">
        <v>2264.767605685051</v>
      </c>
      <c r="M26" s="35">
        <v>2645.368266613973</v>
      </c>
      <c r="N26" s="66">
        <v>1280.3004259192701</v>
      </c>
      <c r="O26" s="35">
        <v>1270.9122242330498</v>
      </c>
      <c r="P26" s="35">
        <v>1242.5959716460104</v>
      </c>
      <c r="Q26" s="35">
        <v>1265.9791841327465</v>
      </c>
      <c r="R26" s="35">
        <v>1225.7467251775511</v>
      </c>
      <c r="S26" s="35">
        <v>1213.5713170755701</v>
      </c>
      <c r="T26" s="66">
        <v>1421.6996777640059</v>
      </c>
      <c r="U26" s="35">
        <v>1535.5133061282572</v>
      </c>
      <c r="V26" s="35">
        <v>1492.3486767749591</v>
      </c>
      <c r="W26" s="35">
        <v>1466.6443821088294</v>
      </c>
      <c r="X26" s="35">
        <v>1503.6470810074859</v>
      </c>
      <c r="Y26" s="35">
        <v>1518.2797992359003</v>
      </c>
      <c r="Z26" s="66">
        <v>908.09773651784462</v>
      </c>
      <c r="AA26" s="35">
        <v>1093.9474130279966</v>
      </c>
      <c r="AB26" s="35">
        <v>1068.5108498837819</v>
      </c>
      <c r="AC26" s="35">
        <v>1065.6920442845555</v>
      </c>
      <c r="AD26" s="35">
        <v>1065.0131138594081</v>
      </c>
      <c r="AE26" s="35">
        <v>1090.8244827641199</v>
      </c>
      <c r="AF26" s="66">
        <f t="shared" si="20"/>
        <v>7954.3797421800991</v>
      </c>
      <c r="AG26" s="35">
        <f t="shared" si="20"/>
        <v>8306.8877506131794</v>
      </c>
      <c r="AH26" s="35">
        <f t="shared" si="20"/>
        <v>7974.1499779207406</v>
      </c>
      <c r="AI26" s="35">
        <f t="shared" si="20"/>
        <v>8638.2603419541701</v>
      </c>
      <c r="AJ26" s="35">
        <f t="shared" si="20"/>
        <v>8401.5023490307703</v>
      </c>
      <c r="AK26" s="140">
        <f t="shared" si="20"/>
        <v>8812.3863765340684</v>
      </c>
    </row>
    <row r="27" spans="1:37" ht="15.75" thickBot="1" x14ac:dyDescent="0.3">
      <c r="A27" s="22" t="s">
        <v>68</v>
      </c>
      <c r="B27" s="67">
        <v>257.58321126743971</v>
      </c>
      <c r="C27" s="68">
        <v>243.86131401686043</v>
      </c>
      <c r="D27" s="68">
        <v>248.63547182268329</v>
      </c>
      <c r="E27" s="68">
        <v>361.04784092661038</v>
      </c>
      <c r="F27" s="68">
        <v>368.19860543825871</v>
      </c>
      <c r="G27" s="68">
        <v>349.83647419424796</v>
      </c>
      <c r="H27" s="67">
        <v>253.55366703392539</v>
      </c>
      <c r="I27" s="68">
        <v>260.20021989980552</v>
      </c>
      <c r="J27" s="68">
        <v>238.48231706648161</v>
      </c>
      <c r="K27" s="68">
        <v>386.01049778119341</v>
      </c>
      <c r="L27" s="68">
        <v>356.00664678939108</v>
      </c>
      <c r="M27" s="68">
        <v>394.75729466007374</v>
      </c>
      <c r="N27" s="67">
        <v>150.63680897277334</v>
      </c>
      <c r="O27" s="68">
        <v>145.3797373312232</v>
      </c>
      <c r="P27" s="68">
        <v>145.12945149761228</v>
      </c>
      <c r="Q27" s="68">
        <v>195.40725330923794</v>
      </c>
      <c r="R27" s="68">
        <v>192.67936381116775</v>
      </c>
      <c r="S27" s="68">
        <v>181.09619596329821</v>
      </c>
      <c r="T27" s="67">
        <v>167.27347616261275</v>
      </c>
      <c r="U27" s="68">
        <v>175.64747341086994</v>
      </c>
      <c r="V27" s="68">
        <v>174.29941014265373</v>
      </c>
      <c r="W27" s="68">
        <v>226.38046018555988</v>
      </c>
      <c r="X27" s="68">
        <v>236.36348114499364</v>
      </c>
      <c r="Y27" s="68">
        <v>226.56657435849735</v>
      </c>
      <c r="Z27" s="67">
        <v>106.84441127653891</v>
      </c>
      <c r="AA27" s="68">
        <v>125.1367203239822</v>
      </c>
      <c r="AB27" s="68">
        <v>124.79711595834601</v>
      </c>
      <c r="AC27" s="68">
        <v>164.49240071021262</v>
      </c>
      <c r="AD27" s="68">
        <v>167.41309196584405</v>
      </c>
      <c r="AE27" s="68">
        <v>162.77919683224786</v>
      </c>
      <c r="AF27" s="67">
        <f t="shared" si="20"/>
        <v>935.89157471329008</v>
      </c>
      <c r="AG27" s="68">
        <f t="shared" si="20"/>
        <v>950.2254649827413</v>
      </c>
      <c r="AH27" s="68">
        <f t="shared" si="20"/>
        <v>931.34376648777697</v>
      </c>
      <c r="AI27" s="68">
        <f t="shared" si="20"/>
        <v>1333.3384529128143</v>
      </c>
      <c r="AJ27" s="68">
        <f t="shared" si="20"/>
        <v>1320.661189149655</v>
      </c>
      <c r="AK27" s="144">
        <f t="shared" si="20"/>
        <v>1315.0357360083651</v>
      </c>
    </row>
    <row r="28" spans="1:37" x14ac:dyDescent="0.25">
      <c r="A28" s="12" t="s">
        <v>77</v>
      </c>
    </row>
    <row r="29" spans="1:37" x14ac:dyDescent="0.25">
      <c r="A29" s="12" t="s">
        <v>78</v>
      </c>
    </row>
    <row r="30" spans="1:37" x14ac:dyDescent="0.25">
      <c r="A30" s="11" t="s">
        <v>18</v>
      </c>
    </row>
    <row r="31" spans="1:37" x14ac:dyDescent="0.25">
      <c r="B31" s="135"/>
      <c r="H31" s="135"/>
      <c r="N31" s="135"/>
      <c r="T31" s="135"/>
      <c r="Z31" s="135"/>
    </row>
    <row r="32" spans="1:37" s="37" customFormat="1" ht="17.25" x14ac:dyDescent="0.5">
      <c r="A32" s="11" t="s">
        <v>101</v>
      </c>
    </row>
    <row r="36" spans="2:6" x14ac:dyDescent="0.25">
      <c r="B36" s="134"/>
      <c r="C36" s="134"/>
      <c r="D36" s="134"/>
      <c r="E36" s="134"/>
      <c r="F36" s="134"/>
    </row>
    <row r="37" spans="2:6" x14ac:dyDescent="0.25">
      <c r="B37" s="134"/>
      <c r="C37" s="134"/>
      <c r="D37" s="134"/>
      <c r="E37" s="134"/>
      <c r="F37" s="134"/>
    </row>
  </sheetData>
  <mergeCells count="7">
    <mergeCell ref="Z6:AE8"/>
    <mergeCell ref="AF6:AK8"/>
    <mergeCell ref="A6:A8"/>
    <mergeCell ref="B6:G8"/>
    <mergeCell ref="H6:M8"/>
    <mergeCell ref="N6:S8"/>
    <mergeCell ref="T6:Y8"/>
  </mergeCells>
  <pageMargins left="0.7" right="0.7" top="0.75" bottom="0.75" header="0.3" footer="0.3"/>
  <pageSetup paperSize="9" orientation="portrait" r:id="rId1"/>
  <headerFooter>
    <oddHeader>&amp;L&amp;"Calibri"&amp;10&amp;K0000FFConfidenziale - Banca Ifis&amp;1#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DDA3-E248-48C6-A166-5751C5AB8D16}">
  <dimension ref="B3:H60"/>
  <sheetViews>
    <sheetView showGridLines="0" zoomScaleNormal="100" workbookViewId="0">
      <selection activeCell="C3" sqref="C3"/>
    </sheetView>
  </sheetViews>
  <sheetFormatPr defaultRowHeight="15" x14ac:dyDescent="0.25"/>
  <cols>
    <col min="1" max="1" width="9.140625" style="40"/>
    <col min="2" max="2" width="50.5703125" style="40" bestFit="1" customWidth="1"/>
    <col min="3" max="3" width="10.140625" style="40" bestFit="1" customWidth="1"/>
    <col min="4" max="6" width="8" style="40" bestFit="1" customWidth="1"/>
    <col min="7" max="16384" width="9.140625" style="40"/>
  </cols>
  <sheetData>
    <row r="3" spans="2:8" ht="15.75" x14ac:dyDescent="0.25">
      <c r="B3" s="38" t="s">
        <v>20</v>
      </c>
      <c r="C3" s="39" t="s">
        <v>81</v>
      </c>
      <c r="D3" s="39" t="s">
        <v>83</v>
      </c>
      <c r="E3" s="39" t="s">
        <v>85</v>
      </c>
      <c r="F3" s="39" t="s">
        <v>90</v>
      </c>
      <c r="G3" s="39" t="s">
        <v>93</v>
      </c>
      <c r="H3" s="39" t="s">
        <v>112</v>
      </c>
    </row>
    <row r="4" spans="2:8" ht="17.25" customHeight="1" x14ac:dyDescent="0.25">
      <c r="B4" s="41" t="s">
        <v>7</v>
      </c>
      <c r="C4" s="31">
        <v>1147.441</v>
      </c>
      <c r="D4" s="31">
        <v>106.92795517000066</v>
      </c>
      <c r="E4" s="31">
        <v>202.663254760001</v>
      </c>
      <c r="F4" s="31">
        <v>3409.3087490500607</v>
      </c>
      <c r="G4" s="31">
        <v>3849.8083481400063</v>
      </c>
      <c r="H4" s="31">
        <v>4193.4960000000001</v>
      </c>
    </row>
    <row r="5" spans="2:8" x14ac:dyDescent="0.25">
      <c r="B5" s="42" t="s">
        <v>8</v>
      </c>
      <c r="C5" s="34">
        <v>10986.6746</v>
      </c>
      <c r="D5" s="34">
        <v>11279.912742459997</v>
      </c>
      <c r="E5" s="34">
        <v>11656.770828449991</v>
      </c>
      <c r="F5" s="34">
        <v>10803.892170589341</v>
      </c>
      <c r="G5" s="34">
        <v>11155.11676189008</v>
      </c>
      <c r="H5" s="34">
        <v>11379.08</v>
      </c>
    </row>
    <row r="6" spans="2:8" x14ac:dyDescent="0.25">
      <c r="B6" s="43" t="s">
        <v>9</v>
      </c>
      <c r="C6" s="31">
        <v>10577.653</v>
      </c>
      <c r="D6" s="31">
        <v>10846.045</v>
      </c>
      <c r="E6" s="31">
        <v>11196.111514489992</v>
      </c>
      <c r="F6" s="31">
        <v>10321.164065809342</v>
      </c>
      <c r="G6" s="31">
        <v>10670.18074553008</v>
      </c>
      <c r="H6" s="31">
        <v>10896.02</v>
      </c>
    </row>
    <row r="7" spans="2:8" x14ac:dyDescent="0.25">
      <c r="B7" s="43" t="s">
        <v>10</v>
      </c>
      <c r="C7" s="31">
        <v>409.02159999999998</v>
      </c>
      <c r="D7" s="31">
        <v>433.8677424599972</v>
      </c>
      <c r="E7" s="31">
        <v>460.65931395999849</v>
      </c>
      <c r="F7" s="31">
        <v>482.72810477999826</v>
      </c>
      <c r="G7" s="31">
        <v>484.93601636000034</v>
      </c>
      <c r="H7" s="31">
        <v>483.06</v>
      </c>
    </row>
    <row r="8" spans="2:8" x14ac:dyDescent="0.25">
      <c r="B8" s="42" t="s">
        <v>11</v>
      </c>
      <c r="C8" s="34">
        <v>7545.1623</v>
      </c>
      <c r="D8" s="34">
        <v>7895.5102464999854</v>
      </c>
      <c r="E8" s="34">
        <v>7183.4320361900591</v>
      </c>
      <c r="F8" s="34">
        <v>7617.7925928099839</v>
      </c>
      <c r="G8" s="34">
        <v>7244.7430387599979</v>
      </c>
      <c r="H8" s="34">
        <v>7322.7634782999985</v>
      </c>
    </row>
    <row r="9" spans="2:8" x14ac:dyDescent="0.25">
      <c r="B9" s="43" t="s">
        <v>17</v>
      </c>
      <c r="C9" s="31">
        <v>3243.49</v>
      </c>
      <c r="D9" s="31">
        <v>3643.7060000000001</v>
      </c>
      <c r="E9" s="31">
        <v>2882.8304592100881</v>
      </c>
      <c r="F9" s="31">
        <v>2009.7681963999696</v>
      </c>
      <c r="G9" s="31">
        <v>1661.9273469699999</v>
      </c>
      <c r="H9" s="31">
        <v>1715.3661155499999</v>
      </c>
    </row>
    <row r="10" spans="2:8" x14ac:dyDescent="0.25">
      <c r="B10" s="43" t="s">
        <v>12</v>
      </c>
      <c r="C10" s="31">
        <v>685.97940000000006</v>
      </c>
      <c r="D10" s="31">
        <v>699.8900143499967</v>
      </c>
      <c r="E10" s="31">
        <v>726.95765475000121</v>
      </c>
      <c r="F10" s="31">
        <v>771.46742551999466</v>
      </c>
      <c r="G10" s="31">
        <v>817.51423991999798</v>
      </c>
      <c r="H10" s="31">
        <v>857.99760914999899</v>
      </c>
    </row>
    <row r="11" spans="2:8" x14ac:dyDescent="0.25">
      <c r="B11" s="43" t="s">
        <v>13</v>
      </c>
      <c r="C11" s="31">
        <v>701.89570000000003</v>
      </c>
      <c r="D11" s="31">
        <v>736.19723214998874</v>
      </c>
      <c r="E11" s="31">
        <v>744.12997842999039</v>
      </c>
      <c r="F11" s="31">
        <v>756.82283586999506</v>
      </c>
      <c r="G11" s="31">
        <v>763.36088482000002</v>
      </c>
      <c r="H11" s="31">
        <v>786.49778919000005</v>
      </c>
    </row>
    <row r="12" spans="2:8" x14ac:dyDescent="0.25">
      <c r="B12" s="44" t="s">
        <v>14</v>
      </c>
      <c r="C12" s="31">
        <v>2914.7972</v>
      </c>
      <c r="D12" s="31">
        <v>2815.7170000000001</v>
      </c>
      <c r="E12" s="31">
        <v>2829.5139437999787</v>
      </c>
      <c r="F12" s="31">
        <v>4079.734135020025</v>
      </c>
      <c r="G12" s="31">
        <v>4001.94056705</v>
      </c>
      <c r="H12" s="31">
        <v>3962.9019644099999</v>
      </c>
    </row>
    <row r="13" spans="2:8" x14ac:dyDescent="0.25">
      <c r="B13" s="45" t="s">
        <v>15</v>
      </c>
      <c r="C13" s="33">
        <v>19679.277900000001</v>
      </c>
      <c r="D13" s="33">
        <v>19282.350944129983</v>
      </c>
      <c r="E13" s="33">
        <v>19042.866119400052</v>
      </c>
      <c r="F13" s="33">
        <v>21830.993512449386</v>
      </c>
      <c r="G13" s="33">
        <v>22249.668148790086</v>
      </c>
      <c r="H13" s="33">
        <v>22895.3394783</v>
      </c>
    </row>
    <row r="14" spans="2:8" x14ac:dyDescent="0.25">
      <c r="C14" s="46"/>
      <c r="D14" s="46"/>
      <c r="E14" s="46"/>
      <c r="F14" s="46"/>
      <c r="G14" s="46"/>
    </row>
    <row r="15" spans="2:8" x14ac:dyDescent="0.25">
      <c r="C15" s="46"/>
      <c r="D15" s="46"/>
      <c r="E15" s="46"/>
      <c r="F15" s="46"/>
    </row>
    <row r="16" spans="2:8" x14ac:dyDescent="0.25">
      <c r="C16" s="46"/>
      <c r="D16" s="46"/>
      <c r="E16" s="46"/>
      <c r="F16" s="46"/>
    </row>
    <row r="17" spans="2:8" ht="15.75" x14ac:dyDescent="0.25">
      <c r="B17" s="38" t="s">
        <v>21</v>
      </c>
      <c r="C17" s="39" t="s">
        <v>81</v>
      </c>
      <c r="D17" s="39" t="s">
        <v>83</v>
      </c>
      <c r="E17" s="39" t="s">
        <v>85</v>
      </c>
      <c r="F17" s="39" t="s">
        <v>90</v>
      </c>
      <c r="G17" s="39" t="s">
        <v>93</v>
      </c>
      <c r="H17" s="39" t="s">
        <v>112</v>
      </c>
    </row>
    <row r="18" spans="2:8" x14ac:dyDescent="0.25">
      <c r="B18" s="41" t="s">
        <v>7</v>
      </c>
      <c r="C18" s="31">
        <v>112.35023707000103</v>
      </c>
      <c r="D18" s="31">
        <v>14.915183560000035</v>
      </c>
      <c r="E18" s="31">
        <v>31.208092719999922</v>
      </c>
      <c r="F18" s="31">
        <v>135.82058790000011</v>
      </c>
      <c r="G18" s="31">
        <v>148.26126289509168</v>
      </c>
      <c r="H18" s="31">
        <v>159.00299999999999</v>
      </c>
    </row>
    <row r="19" spans="2:8" x14ac:dyDescent="0.25">
      <c r="B19" s="42" t="s">
        <v>8</v>
      </c>
      <c r="C19" s="34">
        <v>368.22523374600445</v>
      </c>
      <c r="D19" s="34">
        <v>392.6445775794682</v>
      </c>
      <c r="E19" s="34">
        <v>412.97282955414926</v>
      </c>
      <c r="F19" s="34">
        <v>424.88643925584569</v>
      </c>
      <c r="G19" s="34">
        <v>436.49685461679962</v>
      </c>
      <c r="H19" s="34">
        <v>437.87099999999998</v>
      </c>
    </row>
    <row r="20" spans="2:8" x14ac:dyDescent="0.25">
      <c r="B20" s="43" t="s">
        <v>9</v>
      </c>
      <c r="C20" s="31">
        <v>188.3769963772921</v>
      </c>
      <c r="D20" s="31">
        <v>198.07300000000029</v>
      </c>
      <c r="E20" s="31">
        <v>200.39746852189373</v>
      </c>
      <c r="F20" s="31">
        <v>201.62671933173263</v>
      </c>
      <c r="G20" s="31">
        <v>208.0319556255744</v>
      </c>
      <c r="H20" s="31">
        <v>207.827</v>
      </c>
    </row>
    <row r="21" spans="2:8" x14ac:dyDescent="0.25">
      <c r="B21" s="43" t="s">
        <v>10</v>
      </c>
      <c r="C21" s="31">
        <v>179.84823736871235</v>
      </c>
      <c r="D21" s="31">
        <v>194.57157757946794</v>
      </c>
      <c r="E21" s="31">
        <v>212.57536103225556</v>
      </c>
      <c r="F21" s="31">
        <v>223.25971992411306</v>
      </c>
      <c r="G21" s="31">
        <v>228.46489899122523</v>
      </c>
      <c r="H21" s="31">
        <v>230.04400000000001</v>
      </c>
    </row>
    <row r="22" spans="2:8" x14ac:dyDescent="0.25">
      <c r="B22" s="42" t="s">
        <v>11</v>
      </c>
      <c r="C22" s="34">
        <v>915.68100000000004</v>
      </c>
      <c r="D22" s="34">
        <v>961.44295777180764</v>
      </c>
      <c r="E22" s="34">
        <v>930.47251710589012</v>
      </c>
      <c r="F22" s="34">
        <v>916.98411002058822</v>
      </c>
      <c r="G22" s="34">
        <v>897.81365361101518</v>
      </c>
      <c r="H22" s="34">
        <v>908.39677132539111</v>
      </c>
    </row>
    <row r="23" spans="2:8" x14ac:dyDescent="0.25">
      <c r="B23" s="43" t="s">
        <v>17</v>
      </c>
      <c r="C23" s="31">
        <v>299.64999999999998</v>
      </c>
      <c r="D23" s="31">
        <v>330.1429999999998</v>
      </c>
      <c r="E23" s="31">
        <v>295.10510017220298</v>
      </c>
      <c r="F23" s="31">
        <v>270.79513422437259</v>
      </c>
      <c r="G23" s="31">
        <v>240.40167607736672</v>
      </c>
      <c r="H23" s="31">
        <v>234.71455207058</v>
      </c>
    </row>
    <row r="24" spans="2:8" x14ac:dyDescent="0.25">
      <c r="B24" s="43" t="s">
        <v>12</v>
      </c>
      <c r="C24" s="31">
        <v>161.619</v>
      </c>
      <c r="D24" s="31">
        <v>160.84201127239308</v>
      </c>
      <c r="E24" s="31">
        <v>165.8427576452525</v>
      </c>
      <c r="F24" s="31">
        <v>172.23173283473028</v>
      </c>
      <c r="G24" s="31">
        <v>180.82669679620778</v>
      </c>
      <c r="H24" s="31">
        <v>186.59629262190501</v>
      </c>
    </row>
    <row r="25" spans="2:8" x14ac:dyDescent="0.25">
      <c r="B25" s="43" t="s">
        <v>13</v>
      </c>
      <c r="C25" s="31">
        <v>291.99700000000001</v>
      </c>
      <c r="D25" s="31">
        <v>305.29898872760691</v>
      </c>
      <c r="E25" s="31">
        <v>306.31918145158102</v>
      </c>
      <c r="F25" s="31">
        <v>309.64416276806401</v>
      </c>
      <c r="G25" s="31">
        <v>319.97123567781608</v>
      </c>
      <c r="H25" s="31">
        <v>333.45678676869301</v>
      </c>
    </row>
    <row r="26" spans="2:8" x14ac:dyDescent="0.25">
      <c r="B26" s="44" t="s">
        <v>14</v>
      </c>
      <c r="C26" s="31">
        <v>162.41499999999999</v>
      </c>
      <c r="D26" s="31">
        <v>165.15895777180793</v>
      </c>
      <c r="E26" s="31">
        <v>163.20547783685356</v>
      </c>
      <c r="F26" s="31">
        <v>164.31308019342134</v>
      </c>
      <c r="G26" s="31">
        <v>156.6140450596246</v>
      </c>
      <c r="H26" s="31">
        <v>153.62913986421299</v>
      </c>
    </row>
    <row r="27" spans="2:8" x14ac:dyDescent="0.25">
      <c r="B27" s="45" t="s">
        <v>15</v>
      </c>
      <c r="C27" s="33">
        <v>1396.2564708160055</v>
      </c>
      <c r="D27" s="33">
        <v>1369.0027189112759</v>
      </c>
      <c r="E27" s="33">
        <v>1374.6534393800393</v>
      </c>
      <c r="F27" s="33">
        <v>1477.691137176434</v>
      </c>
      <c r="G27" s="33">
        <v>1482.5717711229065</v>
      </c>
      <c r="H27" s="33">
        <v>1505.2707713253913</v>
      </c>
    </row>
    <row r="28" spans="2:8" ht="15.75" thickBot="1" x14ac:dyDescent="0.3">
      <c r="C28" s="46"/>
      <c r="D28" s="46"/>
      <c r="E28" s="46"/>
      <c r="F28" s="46"/>
      <c r="G28" s="46"/>
    </row>
    <row r="29" spans="2:8" ht="15.75" thickBot="1" x14ac:dyDescent="0.3">
      <c r="B29" s="54"/>
      <c r="C29" s="47"/>
      <c r="D29" s="47"/>
      <c r="E29" s="47"/>
      <c r="F29" s="47"/>
      <c r="G29" s="47"/>
      <c r="H29" s="55"/>
    </row>
    <row r="30" spans="2:8" x14ac:dyDescent="0.25">
      <c r="C30" s="46"/>
      <c r="D30" s="46"/>
      <c r="E30" s="46"/>
      <c r="F30" s="46"/>
    </row>
    <row r="31" spans="2:8" x14ac:dyDescent="0.25">
      <c r="C31" s="46"/>
      <c r="D31" s="46"/>
      <c r="E31" s="46"/>
      <c r="F31" s="46"/>
    </row>
    <row r="32" spans="2:8" ht="15.75" x14ac:dyDescent="0.25">
      <c r="B32" s="38" t="s">
        <v>22</v>
      </c>
      <c r="C32" s="39" t="s">
        <v>81</v>
      </c>
      <c r="D32" s="39" t="s">
        <v>83</v>
      </c>
      <c r="E32" s="39" t="s">
        <v>85</v>
      </c>
      <c r="F32" s="39" t="s">
        <v>90</v>
      </c>
      <c r="G32" s="39" t="s">
        <v>93</v>
      </c>
      <c r="H32" s="39" t="s">
        <v>112</v>
      </c>
    </row>
    <row r="33" spans="2:8" x14ac:dyDescent="0.25">
      <c r="B33" s="41" t="s">
        <v>7</v>
      </c>
      <c r="C33" s="31"/>
      <c r="D33" s="31"/>
      <c r="E33" s="31">
        <v>0</v>
      </c>
      <c r="F33" s="31"/>
    </row>
    <row r="34" spans="2:8" x14ac:dyDescent="0.25">
      <c r="B34" s="42" t="s">
        <v>8</v>
      </c>
      <c r="C34" s="34">
        <v>22.09515688357056</v>
      </c>
      <c r="D34" s="34">
        <v>28.978999999999999</v>
      </c>
      <c r="E34" s="34">
        <v>30.056843116429441</v>
      </c>
      <c r="F34" s="34">
        <v>38.475999999999999</v>
      </c>
      <c r="G34" s="34">
        <v>29.242294033589431</v>
      </c>
      <c r="H34" s="34">
        <v>24.780875481978313</v>
      </c>
    </row>
    <row r="35" spans="2:8" x14ac:dyDescent="0.25">
      <c r="B35" s="43" t="s">
        <v>9</v>
      </c>
      <c r="C35" s="31">
        <v>-1.7851233208291415</v>
      </c>
      <c r="D35" s="31">
        <v>6.2560000000000002</v>
      </c>
      <c r="E35" s="31">
        <v>-2.4308766791708591</v>
      </c>
      <c r="F35" s="31">
        <v>5.8490000000000002</v>
      </c>
      <c r="G35" s="31">
        <v>-0.58487310196406805</v>
      </c>
      <c r="H35" s="31">
        <v>0.44487833076761002</v>
      </c>
    </row>
    <row r="36" spans="2:8" x14ac:dyDescent="0.25">
      <c r="B36" s="43" t="s">
        <v>10</v>
      </c>
      <c r="C36" s="31">
        <v>23.8802802043997</v>
      </c>
      <c r="D36" s="31">
        <v>22.722999999999999</v>
      </c>
      <c r="E36" s="31">
        <v>32.487719795600299</v>
      </c>
      <c r="F36" s="31">
        <v>32.627000000000002</v>
      </c>
      <c r="G36" s="31">
        <v>29.827167135553498</v>
      </c>
      <c r="H36" s="31">
        <v>24.335997151210702</v>
      </c>
    </row>
    <row r="37" spans="2:8" x14ac:dyDescent="0.25">
      <c r="B37" s="42" t="s">
        <v>11</v>
      </c>
      <c r="C37" s="34">
        <v>41.644999999999996</v>
      </c>
      <c r="D37" s="34">
        <v>40.631748876419394</v>
      </c>
      <c r="E37" s="34">
        <v>35.818251123580602</v>
      </c>
      <c r="F37" s="34">
        <v>35.164999999999999</v>
      </c>
      <c r="G37" s="34">
        <v>43.858993392510264</v>
      </c>
      <c r="H37" s="34">
        <v>46.615000869522824</v>
      </c>
    </row>
    <row r="38" spans="2:8" x14ac:dyDescent="0.25">
      <c r="B38" s="43" t="s">
        <v>17</v>
      </c>
      <c r="C38" s="31">
        <v>0</v>
      </c>
      <c r="D38" s="31">
        <v>0</v>
      </c>
      <c r="E38" s="31">
        <v>0</v>
      </c>
      <c r="F38" s="31">
        <v>0</v>
      </c>
      <c r="G38" s="31">
        <v>0</v>
      </c>
      <c r="H38" s="31">
        <v>0</v>
      </c>
    </row>
    <row r="39" spans="2:8" x14ac:dyDescent="0.25">
      <c r="B39" s="43" t="s">
        <v>16</v>
      </c>
      <c r="C39" s="31">
        <v>36.177999999999997</v>
      </c>
      <c r="D39" s="31">
        <v>33.721383489042708</v>
      </c>
      <c r="E39" s="31">
        <v>30.441616510957285</v>
      </c>
      <c r="F39" s="31">
        <v>31.768000000000001</v>
      </c>
      <c r="G39" s="31">
        <v>41.491219899806403</v>
      </c>
      <c r="H39" s="31">
        <v>39.650218306822701</v>
      </c>
    </row>
    <row r="40" spans="2:8" x14ac:dyDescent="0.25">
      <c r="B40" s="44" t="s">
        <v>14</v>
      </c>
      <c r="C40" s="31">
        <v>5.4669999999999996</v>
      </c>
      <c r="D40" s="31">
        <v>6.9103653873766842</v>
      </c>
      <c r="E40" s="31">
        <v>5.3766346126233158</v>
      </c>
      <c r="F40" s="31">
        <v>3.3969999999999998</v>
      </c>
      <c r="G40" s="31">
        <v>2.3677734927038601</v>
      </c>
      <c r="H40" s="31">
        <v>6.9647825627001199</v>
      </c>
    </row>
    <row r="41" spans="2:8" x14ac:dyDescent="0.25">
      <c r="B41" s="45" t="s">
        <v>15</v>
      </c>
      <c r="C41" s="33">
        <v>63.740156883570556</v>
      </c>
      <c r="D41" s="33">
        <v>69.610748876419393</v>
      </c>
      <c r="E41" s="33">
        <v>65.875094240010043</v>
      </c>
      <c r="F41" s="33">
        <v>73.640999999999991</v>
      </c>
      <c r="G41" s="33">
        <v>73.101287426099702</v>
      </c>
      <c r="H41" s="33">
        <v>71.39587635150113</v>
      </c>
    </row>
    <row r="42" spans="2:8" x14ac:dyDescent="0.25">
      <c r="C42" s="14"/>
      <c r="D42" s="14"/>
      <c r="E42" s="14"/>
      <c r="F42" s="14"/>
    </row>
    <row r="43" spans="2:8" x14ac:dyDescent="0.25">
      <c r="C43" s="46"/>
      <c r="D43" s="52"/>
      <c r="E43" s="46"/>
      <c r="F43" s="46"/>
    </row>
    <row r="44" spans="2:8" x14ac:dyDescent="0.25">
      <c r="C44" s="46"/>
      <c r="D44" s="46"/>
      <c r="E44" s="46"/>
      <c r="F44" s="46"/>
    </row>
    <row r="45" spans="2:8" ht="15.75" x14ac:dyDescent="0.25">
      <c r="B45" s="38" t="s">
        <v>23</v>
      </c>
      <c r="C45" s="48" t="s">
        <v>81</v>
      </c>
      <c r="D45" s="39" t="s">
        <v>83</v>
      </c>
      <c r="E45" s="39" t="s">
        <v>85</v>
      </c>
      <c r="F45" s="39" t="s">
        <v>90</v>
      </c>
      <c r="G45" s="39" t="s">
        <v>93</v>
      </c>
      <c r="H45" s="39" t="s">
        <v>112</v>
      </c>
    </row>
    <row r="46" spans="2:8" x14ac:dyDescent="0.25">
      <c r="B46" s="41" t="s">
        <v>7</v>
      </c>
      <c r="C46" s="49"/>
      <c r="D46" s="49"/>
      <c r="E46" s="49"/>
      <c r="F46" s="49"/>
    </row>
    <row r="47" spans="2:8" x14ac:dyDescent="0.25">
      <c r="B47" s="42" t="s">
        <v>8</v>
      </c>
      <c r="C47" s="32">
        <v>42.058212179999991</v>
      </c>
      <c r="D47" s="32">
        <v>47.306000000000004</v>
      </c>
      <c r="E47" s="32">
        <v>42.921358829999754</v>
      </c>
      <c r="F47" s="32">
        <v>51.452118989999974</v>
      </c>
      <c r="G47" s="34">
        <v>49.29</v>
      </c>
      <c r="H47" s="34">
        <v>49.427755619999999</v>
      </c>
    </row>
    <row r="48" spans="2:8" x14ac:dyDescent="0.25">
      <c r="B48" s="43" t="s">
        <v>9</v>
      </c>
      <c r="C48" s="31">
        <v>6.2348876099999941</v>
      </c>
      <c r="D48" s="31">
        <v>8.697000000000001</v>
      </c>
      <c r="E48" s="31">
        <v>4.8839857299997078</v>
      </c>
      <c r="F48" s="31">
        <v>5.6134313700000007</v>
      </c>
      <c r="G48" s="31">
        <v>5.35</v>
      </c>
      <c r="H48" s="31">
        <v>5.7000488899999997</v>
      </c>
    </row>
    <row r="49" spans="2:8" x14ac:dyDescent="0.25">
      <c r="B49" s="43" t="s">
        <v>10</v>
      </c>
      <c r="C49" s="31">
        <v>35.823324569999997</v>
      </c>
      <c r="D49" s="31">
        <v>38.609000000000002</v>
      </c>
      <c r="E49" s="31">
        <v>38.037373100000046</v>
      </c>
      <c r="F49" s="31">
        <v>45.838687619999973</v>
      </c>
      <c r="G49" s="31">
        <v>43.83</v>
      </c>
      <c r="H49" s="31">
        <v>43.727706730000001</v>
      </c>
    </row>
    <row r="50" spans="2:8" x14ac:dyDescent="0.25">
      <c r="B50" s="42" t="s">
        <v>11</v>
      </c>
      <c r="C50" s="32">
        <v>38.878815430000195</v>
      </c>
      <c r="D50" s="32">
        <v>41.799420940000054</v>
      </c>
      <c r="E50" s="32">
        <v>38.624192619999981</v>
      </c>
      <c r="F50" s="32">
        <v>42.285120909999975</v>
      </c>
      <c r="G50" s="34">
        <v>41.81</v>
      </c>
      <c r="H50" s="34">
        <v>41.7147582999999</v>
      </c>
    </row>
    <row r="51" spans="2:8" x14ac:dyDescent="0.25">
      <c r="B51" s="43" t="s">
        <v>17</v>
      </c>
      <c r="C51" s="31">
        <v>0</v>
      </c>
      <c r="D51" s="31">
        <v>0</v>
      </c>
      <c r="E51" s="31">
        <v>0</v>
      </c>
      <c r="F51" s="31">
        <v>0</v>
      </c>
      <c r="G51" s="31">
        <v>0</v>
      </c>
      <c r="H51" s="31">
        <v>0</v>
      </c>
    </row>
    <row r="52" spans="2:8" x14ac:dyDescent="0.25">
      <c r="B52" s="43" t="s">
        <v>16</v>
      </c>
      <c r="C52" s="31">
        <v>30.310377210000194</v>
      </c>
      <c r="D52" s="31">
        <v>29.793698960000061</v>
      </c>
      <c r="E52" s="31">
        <v>31.206266029999981</v>
      </c>
      <c r="F52" s="31">
        <v>31.76764662999997</v>
      </c>
      <c r="G52" s="31">
        <v>33.24</v>
      </c>
      <c r="H52" s="31">
        <v>31.559800929999899</v>
      </c>
    </row>
    <row r="53" spans="2:8" x14ac:dyDescent="0.25">
      <c r="B53" s="44" t="s">
        <v>14</v>
      </c>
      <c r="C53" s="31">
        <v>8.5684382200000009</v>
      </c>
      <c r="D53" s="31">
        <v>12.005721979999993</v>
      </c>
      <c r="E53" s="31">
        <v>7.4179265899999978</v>
      </c>
      <c r="F53" s="31">
        <v>10.517474280000002</v>
      </c>
      <c r="G53" s="31">
        <v>8.57</v>
      </c>
      <c r="H53" s="31">
        <v>10.15495737</v>
      </c>
    </row>
    <row r="54" spans="2:8" x14ac:dyDescent="0.25">
      <c r="B54" s="45" t="s">
        <v>15</v>
      </c>
      <c r="C54" s="33">
        <v>80.937027610000186</v>
      </c>
      <c r="D54" s="33">
        <v>89.105420940000059</v>
      </c>
      <c r="E54" s="33">
        <v>81.545551449999735</v>
      </c>
      <c r="F54" s="33">
        <v>93.737239899999949</v>
      </c>
      <c r="G54" s="33">
        <v>91.1</v>
      </c>
      <c r="H54" s="33">
        <v>91.142513919999899</v>
      </c>
    </row>
    <row r="55" spans="2:8" x14ac:dyDescent="0.25">
      <c r="G55" s="122"/>
    </row>
    <row r="57" spans="2:8" x14ac:dyDescent="0.25">
      <c r="C57" s="51"/>
    </row>
    <row r="58" spans="2:8" x14ac:dyDescent="0.25">
      <c r="B58" s="1" t="s">
        <v>74</v>
      </c>
    </row>
    <row r="59" spans="2:8" x14ac:dyDescent="0.25">
      <c r="B59" s="1" t="s">
        <v>72</v>
      </c>
    </row>
    <row r="60" spans="2:8" x14ac:dyDescent="0.25">
      <c r="B60" s="1" t="s">
        <v>73</v>
      </c>
    </row>
  </sheetData>
  <pageMargins left="0.7" right="0.7" top="0.75" bottom="0.75" header="0.3" footer="0.3"/>
  <pageSetup paperSize="9" orientation="portrait" r:id="rId1"/>
  <headerFooter>
    <oddHeader>&amp;L&amp;"Calibri"&amp;10&amp;K0000FFConfidenziale - Banca Ifis&amp;1#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FF6-3F37-4955-A98A-7F744D5CD5D9}">
  <dimension ref="B4"/>
  <sheetViews>
    <sheetView workbookViewId="0">
      <selection activeCell="B13" sqref="B13"/>
    </sheetView>
  </sheetViews>
  <sheetFormatPr defaultRowHeight="15" x14ac:dyDescent="0.25"/>
  <cols>
    <col min="1" max="1" width="9.140625" style="40"/>
    <col min="2" max="2" width="110.140625" style="40" customWidth="1"/>
    <col min="3" max="16384" width="9.140625" style="40"/>
  </cols>
  <sheetData>
    <row r="4" spans="2:2" ht="206.25" customHeight="1" x14ac:dyDescent="0.25">
      <c r="B4" s="50" t="s">
        <v>70</v>
      </c>
    </row>
  </sheetData>
  <pageMargins left="0.7" right="0.7" top="0.75" bottom="0.75" header="0.3" footer="0.3"/>
  <pageSetup paperSize="9" orientation="portrait" r:id="rId1"/>
  <headerFooter>
    <oddHeader>&amp;L&amp;"Calibri"&amp;10&amp;K0000FFConfidenziale - Banca Ifis&amp;1#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Consolidate PL</vt:lpstr>
      <vt:lpstr>Consolidated BS</vt:lpstr>
      <vt:lpstr>Segment</vt:lpstr>
      <vt:lpstr>Npl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Vitale</dc:creator>
  <cp:lastModifiedBy>Elisabetta Vitale</cp:lastModifiedBy>
  <cp:lastPrinted>2020-11-09T16:20:47Z</cp:lastPrinted>
  <dcterms:created xsi:type="dcterms:W3CDTF">2015-06-05T18:19:34Z</dcterms:created>
  <dcterms:modified xsi:type="dcterms:W3CDTF">2022-08-01T13:15:17Z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a56cc6-bc82-454b-afca-fe79086e2d54_Enabled">
    <vt:lpwstr>true</vt:lpwstr>
  </property>
  <property fmtid="{D5CDD505-2E9C-101B-9397-08002B2CF9AE}" pid="3" name="MSIP_Label_10a56cc6-bc82-454b-afca-fe79086e2d54_SetDate">
    <vt:lpwstr>2022-08-01T13:15:17Z</vt:lpwstr>
  </property>
  <property fmtid="{D5CDD505-2E9C-101B-9397-08002B2CF9AE}" pid="4" name="MSIP_Label_10a56cc6-bc82-454b-afca-fe79086e2d54_Method">
    <vt:lpwstr>Privileged</vt:lpwstr>
  </property>
  <property fmtid="{D5CDD505-2E9C-101B-9397-08002B2CF9AE}" pid="5" name="MSIP_Label_10a56cc6-bc82-454b-afca-fe79086e2d54_Name">
    <vt:lpwstr>Progetto DLP - Confidenziale</vt:lpwstr>
  </property>
  <property fmtid="{D5CDD505-2E9C-101B-9397-08002B2CF9AE}" pid="6" name="MSIP_Label_10a56cc6-bc82-454b-afca-fe79086e2d54_SiteId">
    <vt:lpwstr>60adcee0-d531-4171-8292-e6c3a6ac5f64</vt:lpwstr>
  </property>
  <property fmtid="{D5CDD505-2E9C-101B-9397-08002B2CF9AE}" pid="7" name="MSIP_Label_10a56cc6-bc82-454b-afca-fe79086e2d54_ActionId">
    <vt:lpwstr>54845b15-27d2-40b7-ad1f-7c3ffb9a704d</vt:lpwstr>
  </property>
  <property fmtid="{D5CDD505-2E9C-101B-9397-08002B2CF9AE}" pid="8" name="MSIP_Label_10a56cc6-bc82-454b-afca-fe79086e2d54_ContentBits">
    <vt:lpwstr>1</vt:lpwstr>
  </property>
</Properties>
</file>